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00" activeTab="2"/>
  </bookViews>
  <sheets>
    <sheet name="FOR REVIEW" sheetId="30" r:id="rId1"/>
    <sheet name="All Proposed Changes" sheetId="51" state="hidden" r:id="rId2"/>
    <sheet name="SUMMARY" sheetId="28" r:id="rId3"/>
    <sheet name="1156" sheetId="31" state="hidden" r:id="rId4"/>
    <sheet name="2341" sheetId="32" r:id="rId5"/>
    <sheet name="2361" sheetId="57" r:id="rId6"/>
    <sheet name="2394" sheetId="58" r:id="rId7"/>
    <sheet name="2611" sheetId="64" r:id="rId8"/>
    <sheet name="1307" sheetId="35" state="hidden" r:id="rId9"/>
    <sheet name="1308" sheetId="36" state="hidden" r:id="rId10"/>
    <sheet name="1365" sheetId="39" state="hidden" r:id="rId11"/>
    <sheet name="1379" sheetId="41" state="hidden" r:id="rId12"/>
    <sheet name="1445" sheetId="46" state="hidden" r:id="rId13"/>
    <sheet name="1455" sheetId="47" state="hidden" r:id="rId14"/>
    <sheet name="1498" sheetId="49" state="hidden" r:id="rId15"/>
  </sheets>
  <calcPr calcId="152511"/>
</workbook>
</file>

<file path=xl/calcChain.xml><?xml version="1.0" encoding="utf-8"?>
<calcChain xmlns="http://schemas.openxmlformats.org/spreadsheetml/2006/main">
  <c r="I9" i="28" l="1"/>
  <c r="I4" i="28"/>
  <c r="I10" i="28"/>
  <c r="H10" i="28" l="1"/>
  <c r="H9" i="28"/>
  <c r="D8" i="28"/>
  <c r="C8" i="28"/>
  <c r="H4" i="28" l="1"/>
  <c r="I7" i="28"/>
  <c r="H7" i="28"/>
  <c r="H5" i="28"/>
  <c r="I8" i="28" l="1"/>
  <c r="H8" i="28"/>
  <c r="E8" i="28"/>
  <c r="J10" i="28"/>
  <c r="J9" i="28"/>
  <c r="J6" i="28"/>
  <c r="I11" i="28"/>
  <c r="H11" i="28"/>
  <c r="E5" i="28"/>
  <c r="E4" i="28"/>
  <c r="J11" i="28" l="1"/>
  <c r="J5" i="28"/>
  <c r="J7" i="28"/>
  <c r="J4" i="28"/>
  <c r="E6" i="28"/>
  <c r="E7" i="28"/>
  <c r="J8" i="28" l="1"/>
</calcChain>
</file>

<file path=xl/sharedStrings.xml><?xml version="1.0" encoding="utf-8"?>
<sst xmlns="http://schemas.openxmlformats.org/spreadsheetml/2006/main" count="590" uniqueCount="184">
  <si>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</si>
  <si>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</si>
  <si>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</si>
  <si>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</si>
  <si>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</si>
  <si>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</si>
  <si>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</si>
  <si>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</si>
  <si>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</si>
  <si>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</si>
  <si>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</si>
  <si>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</si>
  <si>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</si>
  <si>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</si>
  <si>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</si>
  <si>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</si>
  <si>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</si>
  <si>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</si>
  <si>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</si>
  <si>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</si>
  <si>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</si>
  <si>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</si>
  <si>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</si>
  <si>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</si>
  <si>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</si>
  <si>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</si>
  <si>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</si>
  <si>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</si>
  <si>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</si>
  <si>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</si>
  <si>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</si>
  <si>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</si>
  <si>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</si>
  <si>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</si>
  <si>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</si>
  <si>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</si>
  <si>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</si>
  <si>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</si>
  <si>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</si>
  <si>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</si>
  <si>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</si>
  <si>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</si>
  <si>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</si>
  <si>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</si>
  <si>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</si>
  <si>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</si>
  <si>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</si>
  <si>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</si>
  <si>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</si>
  <si>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</si>
  <si>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</si>
  <si>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</si>
  <si>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</si>
  <si>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</si>
  <si>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</si>
  <si>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</si>
  <si>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</si>
  <si>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</si>
  <si>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</si>
  <si>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</si>
  <si>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</si>
  <si>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</si>
  <si>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</si>
  <si>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</si>
  <si>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</si>
  <si>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</si>
  <si>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</si>
  <si>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</si>
  <si>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</si>
  <si>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</si>
  <si>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</si>
  <si>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</si>
  <si>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</si>
  <si>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</si>
  <si>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</si>
  <si>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</si>
  <si>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</si>
  <si>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</si>
  <si>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</si>
  <si>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</si>
  <si>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</si>
  <si>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</si>
  <si>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</si>
  <si>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</si>
  <si>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</si>
  <si>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</si>
  <si>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</si>
  <si>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</si>
  <si>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</si>
  <si>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</si>
  <si>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</si>
  <si>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</si>
  <si>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</si>
  <si>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</si>
  <si>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</si>
  <si>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</si>
  <si>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</si>
  <si>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</si>
  <si>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</si>
  <si>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</si>
  <si>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</si>
  <si>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</si>
  <si>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</si>
  <si>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</si>
  <si>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</si>
  <si>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</si>
  <si>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</si>
  <si>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</si>
  <si>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</si>
  <si>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</si>
  <si>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</si>
  <si>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</si>
  <si>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</si>
  <si>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</si>
  <si>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</si>
  <si>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</si>
  <si>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Salmon Arm</t>
  </si>
  <si>
    <t>MSdm2</t>
  </si>
  <si>
    <t>IDFdk2</t>
  </si>
  <si>
    <t>FD/PL</t>
  </si>
  <si>
    <t>Terrain (2.6 ha)</t>
  </si>
  <si>
    <t>ESSFdc2</t>
  </si>
  <si>
    <t>Yes</t>
  </si>
  <si>
    <t>BL/SX</t>
  </si>
  <si>
    <t>SX/BL</t>
  </si>
  <si>
    <t>BL/SX/PL</t>
  </si>
  <si>
    <t>13 (5.8 ha)
19 (3.3 ha)</t>
  </si>
  <si>
    <t>RRZ (3/0 ha)</t>
  </si>
  <si>
    <t>30.4*</t>
  </si>
  <si>
    <t>14 (1.9 ha)
18 (0.5 ha)</t>
  </si>
  <si>
    <t>IDFmw2</t>
  </si>
  <si>
    <t>FDI/CW</t>
  </si>
  <si>
    <t>MDWR (7.1 ha)</t>
  </si>
  <si>
    <t>FD</t>
  </si>
  <si>
    <t>Reserves (1.0 ha)</t>
  </si>
  <si>
    <t>LEGEND</t>
  </si>
  <si>
    <t xml:space="preserve">                                        Original OGMA</t>
  </si>
  <si>
    <t>RRZ (3.8 ha)</t>
  </si>
  <si>
    <t>29.2*</t>
  </si>
  <si>
    <t>FDI/PY/PLI</t>
  </si>
  <si>
    <t>FDI/PLY/PY</t>
  </si>
  <si>
    <t>16.0*</t>
  </si>
  <si>
    <t>21.2*</t>
  </si>
  <si>
    <t>FDI/PLI/PY</t>
  </si>
  <si>
    <t>MDWR (28.6 ha); RRZ (2.5 ha)</t>
  </si>
  <si>
    <t>VQO (R) (21.5 ha)</t>
  </si>
  <si>
    <t>31.4*</t>
  </si>
  <si>
    <t>87 - 307</t>
  </si>
  <si>
    <t>BL/SX/SW/PLI</t>
  </si>
  <si>
    <t>23.5*</t>
  </si>
  <si>
    <t>2 - 19</t>
  </si>
  <si>
    <t xml:space="preserve">RRZ (2.5 ha); Terrain (1.6 ha) </t>
  </si>
  <si>
    <t>Replacement OGMA</t>
  </si>
  <si>
    <t>Original OGMA</t>
  </si>
  <si>
    <t>22.2*</t>
  </si>
  <si>
    <t>SX/PL</t>
  </si>
  <si>
    <t>SW/BL</t>
  </si>
  <si>
    <t>25.1*</t>
  </si>
  <si>
    <t>29.1*</t>
  </si>
  <si>
    <t>13 - 15</t>
  </si>
  <si>
    <t>RRZ (1.2 ha): Terrain (0.3 ha)</t>
  </si>
  <si>
    <t>Comments / Concerns</t>
  </si>
  <si>
    <t xml:space="preserve">APPROVED (Y/N)
</t>
  </si>
  <si>
    <t>RATIONALE</t>
  </si>
  <si>
    <t>Tolko provided proposed OGMA location</t>
  </si>
  <si>
    <t>Slightly improved OGMA scores (older stands, some interior forest)</t>
  </si>
  <si>
    <t>Built off existing OGMAs 2598 and 2583, connecting them together</t>
  </si>
  <si>
    <t>Relocated to mule deer winter range stands (75%), as well as some riparian reserves</t>
  </si>
  <si>
    <t>Visual quality objective retention (57%) - visible from Chase/Little Shuswap Lake area</t>
  </si>
  <si>
    <t xml:space="preserve">Generally maintained OGMA score (rare-old stands) </t>
  </si>
  <si>
    <t>Trading some NHLB for THLB</t>
  </si>
  <si>
    <t>Decreased OGMA score (younger stands, little/no coarse woody debris, no interior forest compared to original)</t>
  </si>
  <si>
    <t>Building off an existing OGMA 2361 across a riparian area into a location with historical landslides</t>
  </si>
  <si>
    <t xml:space="preserve">However, decreased OGMA score (younger, shorter stand) 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</si>
  <si>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</si>
  <si>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</si>
  <si>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</si>
  <si>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</si>
  <si>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</si>
  <si>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</si>
  <si>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</si>
  <si>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>Relocated OGMAs</t>
  </si>
  <si>
    <t>RELOCATED</t>
  </si>
  <si>
    <t>Includes a reserve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</si>
</sst>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7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0" fontId="0" fillId="0" borderId="55" xfId="0" applyBorder="1"/>
    <xf numFmtId="164" fontId="0" fillId="0" borderId="55" xfId="0" applyNumberFormat="1" applyBorder="1" applyAlignment="1">
      <alignment horizontal="right"/>
    </xf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0" xfId="0" applyFill="1" applyBorder="1"/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2" borderId="73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165" fontId="0" fillId="0" borderId="74" xfId="0" applyNumberFormat="1" applyFill="1" applyBorder="1"/>
    <xf numFmtId="0" fontId="0" fillId="0" borderId="56" xfId="0" applyFill="1" applyBorder="1" applyAlignment="1">
      <alignment horizontal="center"/>
    </xf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5" xfId="0" applyNumberFormat="1" applyFont="1" applyFill="1" applyBorder="1"/>
    <xf numFmtId="0" fontId="0" fillId="0" borderId="5" xfId="0" applyFill="1" applyBorder="1"/>
    <xf numFmtId="165" fontId="0" fillId="0" borderId="41" xfId="0" applyNumberFormat="1" applyBorder="1" applyAlignment="1">
      <alignment vertical="center"/>
    </xf>
    <xf numFmtId="165" fontId="0" fillId="0" borderId="74" xfId="0" applyNumberFormat="1" applyBorder="1" applyAlignment="1">
      <alignment vertical="center"/>
    </xf>
    <xf numFmtId="165" fontId="0" fillId="0" borderId="42" xfId="0" applyNumberFormat="1" applyBorder="1" applyAlignment="1">
      <alignment vertical="center"/>
    </xf>
    <xf numFmtId="165" fontId="2" fillId="4" borderId="75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5" xfId="0" applyBorder="1"/>
    <xf numFmtId="0" fontId="0" fillId="0" borderId="37" xfId="0" applyBorder="1"/>
    <xf numFmtId="0" fontId="0" fillId="0" borderId="3" xfId="0" applyFill="1" applyBorder="1"/>
    <xf numFmtId="0" fontId="0" fillId="0" borderId="2" xfId="0" applyBorder="1"/>
    <xf numFmtId="0" fontId="0" fillId="0" borderId="34" xfId="0" applyBorder="1"/>
    <xf numFmtId="0" fontId="2" fillId="4" borderId="29" xfId="0" applyFont="1" applyFill="1" applyBorder="1"/>
    <xf numFmtId="0" fontId="2" fillId="4" borderId="31" xfId="0" applyFont="1" applyFill="1" applyBorder="1"/>
    <xf numFmtId="0" fontId="0" fillId="0" borderId="56" xfId="0" applyFill="1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3" xfId="0" applyNumberFormat="1" applyFill="1" applyBorder="1" applyAlignment="1">
      <alignment horizontal="center" vertical="center"/>
    </xf>
    <xf numFmtId="0" fontId="0" fillId="0" borderId="55" xfId="0" applyFill="1" applyBorder="1"/>
    <xf numFmtId="165" fontId="0" fillId="0" borderId="74" xfId="0" applyNumberFormat="1" applyFill="1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2" fillId="0" borderId="38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" fillId="3" borderId="3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164" fontId="0" fillId="2" borderId="66" xfId="0" applyNumberForma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0" fillId="2" borderId="46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1" fillId="3" borderId="77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0" fillId="0" borderId="0" xfId="0" applyFill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17" xfId="0" quotePrefix="1" applyBorder="1" applyAlignment="1">
      <alignment horizontal="center" vertical="center"/>
    </xf>
    <xf numFmtId="0" fontId="0" fillId="0" borderId="17" xfId="0" quotePrefix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64" fontId="0" fillId="2" borderId="73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/>
    <xf numFmtId="0" fontId="0" fillId="0" borderId="0" xfId="0" applyFill="1" applyAlignment="1">
      <alignment vertical="top"/>
    </xf>
    <xf numFmtId="164" fontId="0" fillId="0" borderId="7" xfId="0" applyNumberFormat="1" applyBorder="1" applyAlignment="1">
      <alignment horizontal="center" vertical="center"/>
    </xf>
    <xf numFmtId="0" fontId="8" fillId="10" borderId="78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3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8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3" xfId="0" applyFont="1" applyFill="1" applyBorder="1" applyAlignment="1">
      <alignment vertical="top"/>
    </xf>
    <xf numFmtId="0" fontId="0" fillId="2" borderId="65" xfId="0" applyFill="1" applyBorder="1"/>
    <xf numFmtId="0" fontId="2" fillId="14" borderId="0" xfId="0" applyFont="1" applyFill="1" applyBorder="1" applyAlignment="1">
      <alignment horizontal="left" vertical="center" wrapText="1"/>
    </xf>
    <xf numFmtId="0" fontId="2" fillId="2" borderId="78" xfId="0" applyFont="1" applyFill="1" applyBorder="1"/>
    <xf numFmtId="0" fontId="0" fillId="2" borderId="73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2" fillId="14" borderId="57" xfId="0" applyFont="1" applyFill="1" applyBorder="1" applyAlignment="1">
      <alignment horizontal="left" vertical="center" wrapText="1"/>
    </xf>
    <xf numFmtId="0" fontId="0" fillId="14" borderId="3" xfId="0" applyFill="1" applyBorder="1" applyAlignment="1">
      <alignment vertical="center"/>
    </xf>
    <xf numFmtId="0" fontId="0" fillId="14" borderId="2" xfId="0" applyFill="1" applyBorder="1" applyAlignment="1">
      <alignment vertical="center"/>
    </xf>
    <xf numFmtId="0" fontId="0" fillId="14" borderId="1" xfId="0" applyFill="1" applyBorder="1" applyAlignment="1">
      <alignment vertical="center"/>
    </xf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0" fillId="0" borderId="60" xfId="0" applyFont="1" applyBorder="1" applyAlignment="1">
      <alignment wrapText="1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0" fillId="0" borderId="56" xfId="0" applyBorder="1"/>
    <xf numFmtId="164" fontId="0" fillId="0" borderId="55" xfId="0" applyNumberFormat="1" applyBorder="1"/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64" fontId="0" fillId="2" borderId="6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2" borderId="73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164" fontId="0" fillId="2" borderId="46" xfId="0" applyNumberFormat="1" applyFill="1" applyBorder="1" applyAlignment="1">
      <alignment horizontal="center" vertical="center"/>
    </xf>
    <xf numFmtId="164" fontId="0" fillId="2" borderId="65" xfId="0" applyNumberFormat="1" applyFill="1" applyBorder="1" applyAlignment="1">
      <alignment horizontal="center" vertical="center"/>
    </xf>
    <xf numFmtId="164" fontId="0" fillId="2" borderId="73" xfId="0" applyNumberForma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0" fillId="2" borderId="6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3" fillId="13" borderId="58" xfId="0" applyFont="1" applyFill="1" applyBorder="1" applyAlignment="1">
      <alignment horizontal="center"/>
    </xf>
    <xf numFmtId="0" fontId="3" fillId="13" borderId="29" xfId="0" applyFont="1" applyFill="1" applyBorder="1" applyAlignment="1">
      <alignment horizontal="center"/>
    </xf>
    <xf numFmtId="0" fontId="3" fillId="13" borderId="28" xfId="0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2" borderId="70" xfId="0" applyNumberFormat="1" applyFill="1" applyBorder="1" applyAlignment="1">
      <alignment horizontal="center" vertical="center"/>
    </xf>
    <xf numFmtId="0" fontId="1" fillId="12" borderId="30" xfId="0" applyFont="1" applyFill="1" applyBorder="1" applyAlignment="1">
      <alignment horizontal="center" vertical="center"/>
    </xf>
    <xf numFmtId="0" fontId="1" fillId="12" borderId="29" xfId="0" applyFont="1" applyFill="1" applyBorder="1" applyAlignment="1">
      <alignment horizontal="center" vertical="center"/>
    </xf>
    <xf numFmtId="0" fontId="1" fillId="12" borderId="28" xfId="0" applyFont="1" applyFill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164" fontId="0" fillId="2" borderId="46" xfId="0" applyNumberFormat="1" applyFill="1" applyBorder="1" applyAlignment="1">
      <alignment horizontal="center"/>
    </xf>
    <xf numFmtId="164" fontId="0" fillId="2" borderId="73" xfId="0" applyNumberFormat="1" applyFill="1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40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4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164" fontId="0" fillId="2" borderId="70" xfId="0" applyNumberFormat="1" applyFill="1" applyBorder="1" applyAlignment="1">
      <alignment horizontal="center"/>
    </xf>
    <xf numFmtId="0" fontId="0" fillId="0" borderId="71" xfId="0" applyBorder="1" applyAlignment="1">
      <alignment horizontal="center"/>
    </xf>
    <xf numFmtId="0" fontId="2" fillId="10" borderId="6" xfId="0" applyFont="1" applyFill="1" applyBorder="1" applyAlignment="1">
      <alignment horizontal="left" vertical="top"/>
    </xf>
    <xf numFmtId="164" fontId="0" fillId="0" borderId="8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1657350</xdr:colOff>
      <xdr:row>14</xdr:row>
      <xdr:rowOff>180975</xdr:rowOff>
    </xdr:from>
    <xdr:to>
      <xdr:col>1</xdr:col>
      <xdr:colOff>1666875</xdr:colOff>
      <xdr:row>16</xdr:row>
      <xdr:rowOff>180975</xdr:rowOff>
    </xdr:to>
    <xdr:cxnSp macro="">
      <xdr:nvCxnSpPr>
        <xdr:cNvPr id="7" name="Straight Arrow Connector 6"/>
        <xdr:cNvCxnSpPr/>
      </xdr:nvCxnSpPr>
      <xdr:spPr>
        <a:xfrm>
          <a:off x="2266950" y="2876550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107156</xdr:colOff>
      <xdr:row>2</xdr:row>
      <xdr:rowOff>95250</xdr:rowOff>
    </xdr:from>
    <xdr:to>
      <xdr:col>28</xdr:col>
      <xdr:colOff>56260</xdr:colOff>
      <xdr:row>33</xdr:row>
      <xdr:rowOff>36656</xdr:rowOff>
    </xdr:to>
    <xdr:grpSp>
      <xdr:nvGrpSpPr>
        <xdr:cNvPr id="7" name="Group 6"/>
        <xdr:cNvGrpSpPr/>
      </xdr:nvGrpSpPr>
      <xdr:grpSpPr>
        <a:xfrm>
          <a:off x="9786937" y="547688"/>
          <a:ext cx="10688542" cy="6335062"/>
          <a:chOff x="9786937" y="547688"/>
          <a:chExt cx="10688542" cy="6716062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86937" y="547688"/>
            <a:ext cx="10688542" cy="6716062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19155278">
            <a:off x="14479364" y="3303743"/>
            <a:ext cx="2235658" cy="1022761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>
            <a:off x="13454063" y="3464719"/>
            <a:ext cx="821530" cy="1379742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V="1">
            <a:off x="14285117" y="3766468"/>
            <a:ext cx="561975" cy="9592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59531</xdr:colOff>
      <xdr:row>2</xdr:row>
      <xdr:rowOff>59532</xdr:rowOff>
    </xdr:from>
    <xdr:to>
      <xdr:col>29</xdr:col>
      <xdr:colOff>363602</xdr:colOff>
      <xdr:row>40</xdr:row>
      <xdr:rowOff>82075</xdr:rowOff>
    </xdr:to>
    <xdr:grpSp>
      <xdr:nvGrpSpPr>
        <xdr:cNvPr id="12" name="Group 11"/>
        <xdr:cNvGrpSpPr/>
      </xdr:nvGrpSpPr>
      <xdr:grpSpPr>
        <a:xfrm>
          <a:off x="9346406" y="511970"/>
          <a:ext cx="11841227" cy="7594918"/>
          <a:chOff x="9346406" y="511970"/>
          <a:chExt cx="11841227" cy="7964011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46406" y="511970"/>
            <a:ext cx="11841227" cy="7964011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586475">
            <a:off x="15440497" y="4167020"/>
            <a:ext cx="2225106" cy="106690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 rot="21039667">
            <a:off x="17702163" y="2980774"/>
            <a:ext cx="753334" cy="1112993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H="1">
            <a:off x="17014031" y="3785239"/>
            <a:ext cx="688181" cy="429573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" name="Oval 5"/>
          <xdr:cNvSpPr/>
        </xdr:nvSpPr>
        <xdr:spPr>
          <a:xfrm rot="21039667">
            <a:off x="17106331" y="5307551"/>
            <a:ext cx="820303" cy="1290036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9" name="Straight Arrow Connector 8"/>
          <xdr:cNvCxnSpPr/>
        </xdr:nvCxnSpPr>
        <xdr:spPr>
          <a:xfrm flipH="1" flipV="1">
            <a:off x="16513969" y="5322094"/>
            <a:ext cx="488157" cy="60721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2</xdr:row>
      <xdr:rowOff>95249</xdr:rowOff>
    </xdr:from>
    <xdr:to>
      <xdr:col>23</xdr:col>
      <xdr:colOff>564222</xdr:colOff>
      <xdr:row>37</xdr:row>
      <xdr:rowOff>178594</xdr:rowOff>
    </xdr:to>
    <xdr:grpSp>
      <xdr:nvGrpSpPr>
        <xdr:cNvPr id="3" name="Group 2"/>
        <xdr:cNvGrpSpPr/>
      </xdr:nvGrpSpPr>
      <xdr:grpSpPr>
        <a:xfrm>
          <a:off x="7977188" y="547687"/>
          <a:ext cx="8981940" cy="7250907"/>
          <a:chOff x="7977188" y="547687"/>
          <a:chExt cx="8981940" cy="7250907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77188" y="547687"/>
            <a:ext cx="8981940" cy="7250907"/>
          </a:xfrm>
          <a:prstGeom prst="rect">
            <a:avLst/>
          </a:prstGeom>
        </xdr:spPr>
      </xdr:pic>
      <xdr:sp macro="" textlink="">
        <xdr:nvSpPr>
          <xdr:cNvPr id="9" name="Oval 8"/>
          <xdr:cNvSpPr/>
        </xdr:nvSpPr>
        <xdr:spPr>
          <a:xfrm rot="21303138">
            <a:off x="12664212" y="3174900"/>
            <a:ext cx="1024629" cy="206701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Oval 9"/>
          <xdr:cNvSpPr/>
        </xdr:nvSpPr>
        <xdr:spPr>
          <a:xfrm rot="21133615">
            <a:off x="10569776" y="3161158"/>
            <a:ext cx="860123" cy="2021372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1" name="Straight Arrow Connector 10"/>
          <xdr:cNvCxnSpPr/>
        </xdr:nvCxnSpPr>
        <xdr:spPr>
          <a:xfrm>
            <a:off x="11506020" y="4153981"/>
            <a:ext cx="1066981" cy="6823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83344</xdr:colOff>
      <xdr:row>2</xdr:row>
      <xdr:rowOff>95250</xdr:rowOff>
    </xdr:from>
    <xdr:to>
      <xdr:col>27</xdr:col>
      <xdr:colOff>452321</xdr:colOff>
      <xdr:row>30</xdr:row>
      <xdr:rowOff>59531</xdr:rowOff>
    </xdr:to>
    <xdr:grpSp>
      <xdr:nvGrpSpPr>
        <xdr:cNvPr id="8" name="Group 7"/>
        <xdr:cNvGrpSpPr/>
      </xdr:nvGrpSpPr>
      <xdr:grpSpPr>
        <a:xfrm>
          <a:off x="7334250" y="547688"/>
          <a:ext cx="12418102" cy="5584031"/>
          <a:chOff x="7334250" y="547688"/>
          <a:chExt cx="12418102" cy="5976937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34250" y="547688"/>
            <a:ext cx="12418102" cy="5976937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226126">
            <a:off x="7927118" y="3476434"/>
            <a:ext cx="727843" cy="81289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 rot="21133615">
            <a:off x="18170717" y="2607447"/>
            <a:ext cx="750166" cy="680657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H="1">
            <a:off x="8786812" y="3023238"/>
            <a:ext cx="9267645" cy="77485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25" sqref="B25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5" t="s">
        <v>174</v>
      </c>
    </row>
    <row r="4" spans="2:2" x14ac:dyDescent="0.25">
      <c r="B4" s="33"/>
    </row>
    <row r="5" spans="2:2" x14ac:dyDescent="0.25">
      <c r="B5" s="33" t="s">
        <v>30</v>
      </c>
    </row>
    <row r="6" spans="2:2" x14ac:dyDescent="0.25">
      <c r="B6" s="33" t="s">
        <v>31</v>
      </c>
    </row>
    <row r="7" spans="2:2" x14ac:dyDescent="0.25">
      <c r="B7" s="33" t="s">
        <v>175</v>
      </c>
    </row>
    <row r="8" spans="2:2" x14ac:dyDescent="0.25">
      <c r="B8" s="218" t="s">
        <v>176</v>
      </c>
    </row>
    <row r="9" spans="2:2" x14ac:dyDescent="0.25">
      <c r="B9" s="218" t="s">
        <v>177</v>
      </c>
    </row>
    <row r="10" spans="2:2" x14ac:dyDescent="0.25">
      <c r="B10" s="218" t="s">
        <v>178</v>
      </c>
    </row>
    <row r="11" spans="2:2" x14ac:dyDescent="0.25">
      <c r="B11" s="33" t="s">
        <v>179</v>
      </c>
    </row>
    <row r="12" spans="2:2" ht="15.75" thickBot="1" x14ac:dyDescent="0.3">
      <c r="B12" s="33"/>
    </row>
    <row r="13" spans="2:2" ht="15.75" thickBot="1" x14ac:dyDescent="0.3">
      <c r="B13" s="176" t="s">
        <v>135</v>
      </c>
    </row>
    <row r="14" spans="2:2" x14ac:dyDescent="0.25">
      <c r="B14" s="36"/>
    </row>
    <row r="15" spans="2:2" x14ac:dyDescent="0.25">
      <c r="B15" s="177" t="s">
        <v>136</v>
      </c>
    </row>
    <row r="16" spans="2:2" x14ac:dyDescent="0.25">
      <c r="B16" s="33"/>
    </row>
    <row r="17" spans="2:2" x14ac:dyDescent="0.25">
      <c r="B17" s="33"/>
    </row>
    <row r="18" spans="2:2" x14ac:dyDescent="0.25">
      <c r="B18" s="177" t="s">
        <v>180</v>
      </c>
    </row>
    <row r="19" spans="2:2" ht="15.75" thickBot="1" x14ac:dyDescent="0.3">
      <c r="B19" s="3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8" customWidth="1"/>
    <col min="7" max="16384" width="9.140625" style="2"/>
  </cols>
  <sheetData>
    <row r="2" spans="2:6" ht="15" customHeight="1" x14ac:dyDescent="0.25">
      <c r="B2" s="234" t="s">
        <v>63</v>
      </c>
      <c r="C2" s="235"/>
      <c r="D2" s="235"/>
      <c r="E2" s="235"/>
      <c r="F2" s="236"/>
    </row>
    <row r="3" spans="2:6" ht="30" x14ac:dyDescent="0.25">
      <c r="B3" s="79" t="s">
        <v>20</v>
      </c>
      <c r="C3" s="80" t="s">
        <v>60</v>
      </c>
      <c r="D3" s="80" t="s">
        <v>59</v>
      </c>
      <c r="E3" s="81" t="s">
        <v>62</v>
      </c>
      <c r="F3" s="82" t="s">
        <v>64</v>
      </c>
    </row>
    <row r="4" spans="2:6" ht="30" x14ac:dyDescent="0.25">
      <c r="B4" s="92">
        <v>1156</v>
      </c>
      <c r="C4" s="93" t="s">
        <v>58</v>
      </c>
      <c r="D4" s="94">
        <v>39.9</v>
      </c>
      <c r="E4" s="95" t="s">
        <v>22</v>
      </c>
      <c r="F4" s="96" t="s">
        <v>57</v>
      </c>
    </row>
    <row r="5" spans="2:6" ht="30" x14ac:dyDescent="0.25">
      <c r="B5" s="77">
        <v>1199</v>
      </c>
      <c r="C5" s="88" t="s">
        <v>47</v>
      </c>
      <c r="D5" s="83">
        <v>61.570599000000001</v>
      </c>
      <c r="E5" s="90">
        <v>30</v>
      </c>
      <c r="F5" s="86" t="s">
        <v>56</v>
      </c>
    </row>
    <row r="6" spans="2:6" x14ac:dyDescent="0.25">
      <c r="B6" s="77">
        <v>1221</v>
      </c>
      <c r="C6" s="88" t="s">
        <v>47</v>
      </c>
      <c r="D6" s="83">
        <v>45.238652000000002</v>
      </c>
      <c r="E6" s="90">
        <v>45.2</v>
      </c>
      <c r="F6" s="86" t="s">
        <v>55</v>
      </c>
    </row>
    <row r="7" spans="2:6" ht="30" x14ac:dyDescent="0.25">
      <c r="B7" s="77">
        <v>1304</v>
      </c>
      <c r="C7" s="88" t="s">
        <v>47</v>
      </c>
      <c r="D7" s="83">
        <v>59.981605000000002</v>
      </c>
      <c r="E7" s="90">
        <v>30</v>
      </c>
      <c r="F7" s="86" t="s">
        <v>54</v>
      </c>
    </row>
    <row r="8" spans="2:6" ht="30" x14ac:dyDescent="0.25">
      <c r="B8" s="77">
        <v>1307</v>
      </c>
      <c r="C8" s="88" t="s">
        <v>47</v>
      </c>
      <c r="D8" s="83">
        <v>16.001961000000001</v>
      </c>
      <c r="E8" s="90">
        <v>16</v>
      </c>
      <c r="F8" s="86" t="s">
        <v>53</v>
      </c>
    </row>
    <row r="9" spans="2:6" x14ac:dyDescent="0.25">
      <c r="B9" s="77">
        <v>1308</v>
      </c>
      <c r="C9" s="88" t="s">
        <v>46</v>
      </c>
      <c r="D9" s="83">
        <v>208.405034</v>
      </c>
      <c r="E9" s="90">
        <v>9</v>
      </c>
      <c r="F9" s="86"/>
    </row>
    <row r="10" spans="2:6" x14ac:dyDescent="0.25">
      <c r="B10" s="77">
        <v>1315</v>
      </c>
      <c r="C10" s="88" t="s">
        <v>46</v>
      </c>
      <c r="D10" s="83">
        <v>755.23617000000002</v>
      </c>
      <c r="E10" s="90">
        <v>45.124694173800002</v>
      </c>
      <c r="F10" s="86"/>
    </row>
    <row r="11" spans="2:6" x14ac:dyDescent="0.25">
      <c r="B11" s="77">
        <v>1361</v>
      </c>
      <c r="C11" s="88" t="s">
        <v>47</v>
      </c>
      <c r="D11" s="83">
        <v>46.182563999999999</v>
      </c>
      <c r="E11" s="90">
        <v>46.2</v>
      </c>
      <c r="F11" s="86"/>
    </row>
    <row r="12" spans="2:6" x14ac:dyDescent="0.25">
      <c r="B12" s="77">
        <v>1365</v>
      </c>
      <c r="C12" s="88" t="s">
        <v>47</v>
      </c>
      <c r="D12" s="83">
        <v>69.098025000000007</v>
      </c>
      <c r="E12" s="90">
        <v>35</v>
      </c>
      <c r="F12" s="86" t="s">
        <v>52</v>
      </c>
    </row>
    <row r="13" spans="2:6" x14ac:dyDescent="0.25">
      <c r="B13" s="77">
        <v>1369</v>
      </c>
      <c r="C13" s="88" t="s">
        <v>46</v>
      </c>
      <c r="D13" s="83">
        <v>228.72356600000001</v>
      </c>
      <c r="E13" s="90">
        <v>49.247608257400003</v>
      </c>
      <c r="F13" s="86"/>
    </row>
    <row r="14" spans="2:6" x14ac:dyDescent="0.25">
      <c r="B14" s="77">
        <v>1379</v>
      </c>
      <c r="C14" s="88" t="s">
        <v>47</v>
      </c>
      <c r="D14" s="83">
        <v>13.835252000000001</v>
      </c>
      <c r="E14" s="90">
        <v>13.8</v>
      </c>
      <c r="F14" s="86" t="s">
        <v>51</v>
      </c>
    </row>
    <row r="15" spans="2:6" x14ac:dyDescent="0.25">
      <c r="B15" s="77">
        <v>1404</v>
      </c>
      <c r="C15" s="88" t="s">
        <v>46</v>
      </c>
      <c r="D15" s="83">
        <v>863.405978</v>
      </c>
      <c r="E15" s="90">
        <v>111.97543989200001</v>
      </c>
      <c r="F15" s="86"/>
    </row>
    <row r="16" spans="2:6" ht="15" customHeight="1" x14ac:dyDescent="0.25">
      <c r="B16" s="77">
        <v>1416</v>
      </c>
      <c r="C16" s="88" t="s">
        <v>47</v>
      </c>
      <c r="D16" s="83">
        <v>98.323660000000004</v>
      </c>
      <c r="E16" s="90">
        <v>98.3</v>
      </c>
      <c r="F16" s="86" t="s">
        <v>50</v>
      </c>
    </row>
    <row r="17" spans="2:6" ht="45" x14ac:dyDescent="0.25">
      <c r="B17" s="232">
        <v>1423</v>
      </c>
      <c r="C17" s="88" t="s">
        <v>47</v>
      </c>
      <c r="D17" s="233">
        <v>425.02171499999997</v>
      </c>
      <c r="E17" s="90" t="s">
        <v>49</v>
      </c>
      <c r="F17" s="86" t="s">
        <v>48</v>
      </c>
    </row>
    <row r="18" spans="2:6" x14ac:dyDescent="0.25">
      <c r="B18" s="232"/>
      <c r="C18" s="88" t="s">
        <v>46</v>
      </c>
      <c r="D18" s="233"/>
      <c r="E18" s="90">
        <v>19.0061864071</v>
      </c>
      <c r="F18" s="86"/>
    </row>
    <row r="19" spans="2:6" x14ac:dyDescent="0.25">
      <c r="B19" s="232"/>
      <c r="C19" s="88" t="s">
        <v>46</v>
      </c>
      <c r="D19" s="233"/>
      <c r="E19" s="90">
        <v>23.549732874</v>
      </c>
      <c r="F19" s="86"/>
    </row>
    <row r="20" spans="2:6" x14ac:dyDescent="0.25">
      <c r="B20" s="77">
        <v>1433</v>
      </c>
      <c r="C20" s="88" t="s">
        <v>47</v>
      </c>
      <c r="D20" s="83">
        <v>34.920515999999999</v>
      </c>
      <c r="E20" s="90">
        <v>34.9</v>
      </c>
      <c r="F20" s="86"/>
    </row>
    <row r="21" spans="2:6" ht="15" customHeight="1" x14ac:dyDescent="0.25">
      <c r="B21" s="77">
        <v>1445</v>
      </c>
      <c r="C21" s="88" t="s">
        <v>46</v>
      </c>
      <c r="D21" s="83">
        <v>725.966904</v>
      </c>
      <c r="E21" s="90">
        <v>21.502440412399999</v>
      </c>
      <c r="F21" s="86"/>
    </row>
    <row r="22" spans="2:6" x14ac:dyDescent="0.25">
      <c r="B22" s="77">
        <v>1455</v>
      </c>
      <c r="C22" s="88" t="s">
        <v>47</v>
      </c>
      <c r="D22" s="83">
        <v>48.311664999999998</v>
      </c>
      <c r="E22" s="90">
        <v>48.3</v>
      </c>
      <c r="F22" s="86"/>
    </row>
    <row r="23" spans="2:6" x14ac:dyDescent="0.25">
      <c r="B23" s="77">
        <v>1477</v>
      </c>
      <c r="C23" s="88" t="s">
        <v>46</v>
      </c>
      <c r="D23" s="83">
        <v>29.074183999999999</v>
      </c>
      <c r="E23" s="90">
        <v>15.317334061499999</v>
      </c>
      <c r="F23" s="86"/>
    </row>
    <row r="24" spans="2:6" x14ac:dyDescent="0.25">
      <c r="B24" s="84">
        <v>1498</v>
      </c>
      <c r="C24" s="89" t="s">
        <v>46</v>
      </c>
      <c r="D24" s="85">
        <v>11.286441999999999</v>
      </c>
      <c r="E24" s="91">
        <v>11.2838185742</v>
      </c>
      <c r="F24" s="87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"/>
  <sheetViews>
    <sheetView tabSelected="1" workbookViewId="0">
      <selection activeCell="E30" sqref="E30"/>
    </sheetView>
  </sheetViews>
  <sheetFormatPr defaultRowHeight="15" x14ac:dyDescent="0.25"/>
  <cols>
    <col min="2" max="2" width="15.7109375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</cols>
  <sheetData>
    <row r="1" spans="2:14" ht="15.75" thickBot="1" x14ac:dyDescent="0.3"/>
    <row r="2" spans="2:14" ht="15" customHeight="1" x14ac:dyDescent="0.25">
      <c r="B2" s="239" t="s">
        <v>181</v>
      </c>
      <c r="C2" s="240"/>
      <c r="D2" s="241"/>
      <c r="E2" s="237" t="s">
        <v>29</v>
      </c>
      <c r="G2" s="239" t="s">
        <v>181</v>
      </c>
      <c r="H2" s="240"/>
      <c r="I2" s="241"/>
      <c r="J2" s="237" t="s">
        <v>29</v>
      </c>
      <c r="M2" s="1"/>
    </row>
    <row r="3" spans="2:14" ht="15.75" thickBot="1" x14ac:dyDescent="0.3">
      <c r="B3" s="219" t="s">
        <v>20</v>
      </c>
      <c r="C3" s="220" t="s">
        <v>25</v>
      </c>
      <c r="D3" s="221" t="s">
        <v>24</v>
      </c>
      <c r="E3" s="238"/>
      <c r="G3" s="219" t="s">
        <v>15</v>
      </c>
      <c r="H3" s="220" t="s">
        <v>25</v>
      </c>
      <c r="I3" s="221" t="s">
        <v>24</v>
      </c>
      <c r="J3" s="238"/>
      <c r="M3" s="1"/>
      <c r="N3" s="1"/>
    </row>
    <row r="4" spans="2:14" x14ac:dyDescent="0.25">
      <c r="B4" s="114">
        <v>2341</v>
      </c>
      <c r="C4" s="29">
        <v>13.1</v>
      </c>
      <c r="D4" s="31">
        <v>13</v>
      </c>
      <c r="E4" s="113">
        <f>C4-D4</f>
        <v>9.9999999999999645E-2</v>
      </c>
      <c r="G4" s="124" t="s">
        <v>121</v>
      </c>
      <c r="H4" s="119">
        <f>33.7+50</f>
        <v>83.7</v>
      </c>
      <c r="I4" s="126">
        <f>33.7+50.2</f>
        <v>83.9</v>
      </c>
      <c r="J4" s="120">
        <f>H4-I4</f>
        <v>-0.20000000000000284</v>
      </c>
      <c r="M4" s="149"/>
      <c r="N4" s="149"/>
    </row>
    <row r="5" spans="2:14" x14ac:dyDescent="0.25">
      <c r="B5" s="114">
        <v>2361</v>
      </c>
      <c r="C5" s="29">
        <v>33.700000000000003</v>
      </c>
      <c r="D5" s="31">
        <v>33.700000000000003</v>
      </c>
      <c r="E5" s="113">
        <f t="shared" ref="E5" si="0">C5-D5</f>
        <v>0</v>
      </c>
      <c r="G5" s="132" t="s">
        <v>118</v>
      </c>
      <c r="H5" s="37">
        <f>0.5</f>
        <v>0.5</v>
      </c>
      <c r="I5" s="142"/>
      <c r="J5" s="143">
        <f>H5-I5</f>
        <v>0.5</v>
      </c>
      <c r="M5" s="149"/>
      <c r="N5" s="149"/>
    </row>
    <row r="6" spans="2:14" x14ac:dyDescent="0.25">
      <c r="B6" s="112">
        <v>2394</v>
      </c>
      <c r="C6" s="29">
        <v>50</v>
      </c>
      <c r="D6" s="30">
        <v>50.2</v>
      </c>
      <c r="E6" s="113">
        <f t="shared" ref="E6" si="1">C6-D6</f>
        <v>-0.20000000000000284</v>
      </c>
      <c r="G6" s="222" t="s">
        <v>130</v>
      </c>
      <c r="H6" s="37">
        <v>38</v>
      </c>
      <c r="I6" s="223">
        <v>37.9</v>
      </c>
      <c r="J6" s="121">
        <f>H6-I6</f>
        <v>0.10000000000000142</v>
      </c>
      <c r="M6" s="149"/>
      <c r="N6" s="149"/>
    </row>
    <row r="7" spans="2:14" ht="15.75" thickBot="1" x14ac:dyDescent="0.3">
      <c r="B7" s="112">
        <v>2611</v>
      </c>
      <c r="C7" s="29">
        <v>38</v>
      </c>
      <c r="D7" s="31">
        <v>37.9</v>
      </c>
      <c r="E7" s="113">
        <f>C7-D7</f>
        <v>0.10000000000000142</v>
      </c>
      <c r="G7" s="132" t="s">
        <v>117</v>
      </c>
      <c r="H7" s="37">
        <f>12.6</f>
        <v>12.6</v>
      </c>
      <c r="I7" s="30">
        <f>13</f>
        <v>13</v>
      </c>
      <c r="J7" s="121">
        <f>H7-I7</f>
        <v>-0.40000000000000036</v>
      </c>
      <c r="M7" s="149"/>
      <c r="N7" s="149"/>
    </row>
    <row r="8" spans="2:14" ht="15.75" thickBot="1" x14ac:dyDescent="0.3">
      <c r="B8" s="115" t="s">
        <v>23</v>
      </c>
      <c r="C8" s="116">
        <f>SUM(C4:C7)</f>
        <v>134.80000000000001</v>
      </c>
      <c r="D8" s="117">
        <f>SUM(D4:D7)</f>
        <v>134.80000000000001</v>
      </c>
      <c r="E8" s="118">
        <f>C8-D8</f>
        <v>0</v>
      </c>
      <c r="G8" s="115" t="s">
        <v>28</v>
      </c>
      <c r="H8" s="116">
        <f>SUM(H4:H7)</f>
        <v>134.80000000000001</v>
      </c>
      <c r="I8" s="117">
        <f>SUM(I4:I7)</f>
        <v>134.80000000000001</v>
      </c>
      <c r="J8" s="123">
        <f t="shared" ref="J8" si="2">H8-I8</f>
        <v>0</v>
      </c>
      <c r="M8" s="149"/>
      <c r="N8" s="149"/>
    </row>
    <row r="9" spans="2:14" x14ac:dyDescent="0.25">
      <c r="G9" s="124" t="s">
        <v>11</v>
      </c>
      <c r="H9" s="125">
        <f>13.1+17.8+48.5</f>
        <v>79.400000000000006</v>
      </c>
      <c r="I9" s="126">
        <f>12.5+10.5+28+47.6</f>
        <v>98.6</v>
      </c>
      <c r="J9" s="120">
        <f>H9-I9</f>
        <v>-19.199999999999989</v>
      </c>
      <c r="M9" s="149"/>
      <c r="N9" s="149"/>
    </row>
    <row r="10" spans="2:14" ht="15.75" thickBot="1" x14ac:dyDescent="0.3">
      <c r="G10" s="127" t="s">
        <v>10</v>
      </c>
      <c r="H10" s="128">
        <f>38+15.9+1.5</f>
        <v>55.4</v>
      </c>
      <c r="I10" s="129">
        <f>25.4+2.5+5.7+2.6</f>
        <v>36.200000000000003</v>
      </c>
      <c r="J10" s="122">
        <f>H10-I10</f>
        <v>19.199999999999996</v>
      </c>
    </row>
    <row r="11" spans="2:14" ht="15" customHeight="1" thickBot="1" x14ac:dyDescent="0.3">
      <c r="G11" s="115" t="s">
        <v>28</v>
      </c>
      <c r="H11" s="130">
        <f>SUM(H9:H10)</f>
        <v>134.80000000000001</v>
      </c>
      <c r="I11" s="131">
        <f>SUM(I9:I10)</f>
        <v>134.80000000000001</v>
      </c>
      <c r="J11" s="123">
        <f>H11-I11</f>
        <v>0</v>
      </c>
    </row>
    <row r="13" spans="2:14" ht="15" customHeight="1" x14ac:dyDescent="0.25"/>
  </sheetData>
  <sortState ref="B4:E9">
    <sortCondition ref="B4:B9"/>
  </sortState>
  <mergeCells count="4">
    <mergeCell ref="E2:E3"/>
    <mergeCell ref="J2:J3"/>
    <mergeCell ref="B2:D2"/>
    <mergeCell ref="G2:I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246" t="s">
        <v>45</v>
      </c>
      <c r="C2" s="247"/>
      <c r="D2" s="247"/>
      <c r="E2" s="247"/>
      <c r="F2" s="247"/>
      <c r="G2" s="247"/>
      <c r="H2" s="247"/>
      <c r="I2" s="248"/>
    </row>
    <row r="3" spans="2:12" ht="15.75" thickBot="1" x14ac:dyDescent="0.3"/>
    <row r="4" spans="2:12" x14ac:dyDescent="0.25">
      <c r="B4" s="25" t="s">
        <v>19</v>
      </c>
      <c r="C4" s="249">
        <v>1156</v>
      </c>
      <c r="D4" s="250"/>
      <c r="E4" s="250"/>
      <c r="F4" s="250"/>
      <c r="G4" s="251" t="s">
        <v>18</v>
      </c>
      <c r="H4" s="252"/>
      <c r="I4" s="26">
        <v>39.9</v>
      </c>
      <c r="L4" s="1"/>
    </row>
    <row r="5" spans="2:12" ht="15.75" thickBot="1" x14ac:dyDescent="0.3">
      <c r="B5" s="24" t="s">
        <v>17</v>
      </c>
      <c r="C5" s="253" t="s">
        <v>32</v>
      </c>
      <c r="D5" s="254"/>
      <c r="E5" s="254"/>
      <c r="F5" s="254"/>
      <c r="G5" s="255" t="s">
        <v>16</v>
      </c>
      <c r="H5" s="256"/>
      <c r="I5" s="27" t="s">
        <v>22</v>
      </c>
    </row>
    <row r="6" spans="2:12" ht="15.75" thickBot="1" x14ac:dyDescent="0.3">
      <c r="B6" s="23" t="s">
        <v>15</v>
      </c>
      <c r="C6" s="257" t="s">
        <v>14</v>
      </c>
      <c r="D6" s="258"/>
      <c r="E6" s="258"/>
      <c r="F6" s="259"/>
      <c r="G6" s="257" t="s">
        <v>13</v>
      </c>
      <c r="H6" s="258"/>
      <c r="I6" s="260"/>
    </row>
    <row r="7" spans="2:12" x14ac:dyDescent="0.25">
      <c r="B7" s="12" t="s">
        <v>4</v>
      </c>
      <c r="C7" s="52">
        <v>18.5</v>
      </c>
      <c r="D7" s="53">
        <v>16.2</v>
      </c>
      <c r="E7" s="54">
        <v>2</v>
      </c>
      <c r="F7" s="55">
        <v>3.2</v>
      </c>
      <c r="G7" s="52"/>
      <c r="H7" s="54"/>
      <c r="I7" s="56"/>
    </row>
    <row r="8" spans="2:12" ht="15" customHeight="1" x14ac:dyDescent="0.25">
      <c r="B8" s="8" t="s">
        <v>12</v>
      </c>
      <c r="C8" s="57" t="s">
        <v>11</v>
      </c>
      <c r="D8" s="58" t="s">
        <v>11</v>
      </c>
      <c r="E8" s="59" t="s">
        <v>10</v>
      </c>
      <c r="F8" s="60" t="s">
        <v>10</v>
      </c>
      <c r="G8" s="57"/>
      <c r="H8" s="59"/>
      <c r="I8" s="61"/>
    </row>
    <row r="9" spans="2:12" x14ac:dyDescent="0.25">
      <c r="B9" s="8" t="s">
        <v>9</v>
      </c>
      <c r="C9" s="57" t="s">
        <v>34</v>
      </c>
      <c r="D9" s="58" t="s">
        <v>33</v>
      </c>
      <c r="E9" s="59" t="s">
        <v>34</v>
      </c>
      <c r="F9" s="60" t="s">
        <v>33</v>
      </c>
      <c r="G9" s="57"/>
      <c r="H9" s="59"/>
      <c r="I9" s="61"/>
    </row>
    <row r="10" spans="2:12" ht="15.75" thickBot="1" x14ac:dyDescent="0.3">
      <c r="B10" s="16" t="s">
        <v>8</v>
      </c>
      <c r="C10" s="261" t="s">
        <v>7</v>
      </c>
      <c r="D10" s="262"/>
      <c r="E10" s="262"/>
      <c r="F10" s="263"/>
      <c r="G10" s="48"/>
      <c r="H10" s="50"/>
      <c r="I10" s="51"/>
    </row>
    <row r="11" spans="2:12" x14ac:dyDescent="0.25">
      <c r="B11" s="12" t="s">
        <v>4</v>
      </c>
      <c r="C11" s="52">
        <v>21.8</v>
      </c>
      <c r="D11" s="53">
        <v>8.3000000000000007</v>
      </c>
      <c r="E11" s="54">
        <v>6.2</v>
      </c>
      <c r="F11" s="54">
        <v>3.6</v>
      </c>
      <c r="G11" s="52"/>
      <c r="H11" s="54"/>
      <c r="I11" s="56"/>
    </row>
    <row r="12" spans="2:12" x14ac:dyDescent="0.25">
      <c r="B12" s="8" t="s">
        <v>6</v>
      </c>
      <c r="C12" s="57" t="s">
        <v>35</v>
      </c>
      <c r="D12" s="58">
        <v>118</v>
      </c>
      <c r="E12" s="59">
        <v>127</v>
      </c>
      <c r="F12" s="59">
        <v>157</v>
      </c>
      <c r="G12" s="57"/>
      <c r="H12" s="59"/>
      <c r="I12" s="61"/>
    </row>
    <row r="13" spans="2:12" ht="45" x14ac:dyDescent="0.25">
      <c r="B13" s="69" t="s">
        <v>21</v>
      </c>
      <c r="C13" s="62" t="s">
        <v>40</v>
      </c>
      <c r="D13" s="63" t="s">
        <v>38</v>
      </c>
      <c r="E13" s="64" t="s">
        <v>37</v>
      </c>
      <c r="F13" s="59" t="s">
        <v>36</v>
      </c>
      <c r="G13" s="62"/>
      <c r="H13" s="64"/>
      <c r="I13" s="61"/>
    </row>
    <row r="14" spans="2:12" ht="30.75" thickBot="1" x14ac:dyDescent="0.3">
      <c r="B14" s="16" t="s">
        <v>5</v>
      </c>
      <c r="C14" s="71" t="s">
        <v>41</v>
      </c>
      <c r="D14" s="49">
        <v>24.3</v>
      </c>
      <c r="E14" s="70" t="s">
        <v>39</v>
      </c>
      <c r="F14" s="50">
        <v>32.6</v>
      </c>
      <c r="G14" s="48"/>
      <c r="H14" s="50"/>
      <c r="I14" s="51"/>
    </row>
    <row r="15" spans="2:12" x14ac:dyDescent="0.25">
      <c r="B15" s="12" t="s">
        <v>4</v>
      </c>
      <c r="C15" s="65">
        <v>19.600000000000001</v>
      </c>
      <c r="D15" s="66">
        <v>6.8</v>
      </c>
      <c r="E15" s="67">
        <v>4.8</v>
      </c>
      <c r="F15" s="67">
        <v>8.6999999999999993</v>
      </c>
      <c r="G15" s="65"/>
      <c r="H15" s="67"/>
      <c r="I15" s="68"/>
    </row>
    <row r="16" spans="2:12" ht="45" x14ac:dyDescent="0.25">
      <c r="B16" s="76" t="s">
        <v>3</v>
      </c>
      <c r="C16" s="57">
        <v>13</v>
      </c>
      <c r="D16" s="58">
        <v>6</v>
      </c>
      <c r="E16" s="59">
        <v>8</v>
      </c>
      <c r="F16" s="64" t="s">
        <v>42</v>
      </c>
      <c r="G16" s="57"/>
      <c r="H16" s="59"/>
      <c r="I16" s="61"/>
    </row>
    <row r="17" spans="2:9" x14ac:dyDescent="0.25">
      <c r="B17" s="6" t="s">
        <v>2</v>
      </c>
      <c r="C17" s="242" t="s">
        <v>43</v>
      </c>
      <c r="D17" s="243"/>
      <c r="E17" s="243"/>
      <c r="F17" s="244"/>
      <c r="G17" s="242"/>
      <c r="H17" s="243"/>
      <c r="I17" s="245"/>
    </row>
    <row r="18" spans="2:9" s="2" customFormat="1" ht="30" customHeight="1" thickBot="1" x14ac:dyDescent="0.3">
      <c r="B18" s="3" t="s">
        <v>1</v>
      </c>
      <c r="C18" s="264" t="s">
        <v>44</v>
      </c>
      <c r="D18" s="265"/>
      <c r="E18" s="265"/>
      <c r="F18" s="266"/>
      <c r="G18" s="264"/>
      <c r="H18" s="265"/>
      <c r="I18" s="267"/>
    </row>
    <row r="19" spans="2:9" x14ac:dyDescent="0.25">
      <c r="B19" s="268"/>
      <c r="C19" s="269"/>
      <c r="D19" s="269"/>
      <c r="E19" s="269"/>
      <c r="F19" s="269"/>
      <c r="G19" s="269"/>
      <c r="H19" s="269"/>
      <c r="I19" s="270"/>
    </row>
    <row r="20" spans="2:9" ht="15.75" thickBot="1" x14ac:dyDescent="0.3">
      <c r="B20" s="271"/>
      <c r="C20" s="272"/>
      <c r="D20" s="272"/>
      <c r="E20" s="272"/>
      <c r="F20" s="272"/>
      <c r="G20" s="272"/>
      <c r="H20" s="272"/>
      <c r="I20" s="273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274" t="s">
        <v>61</v>
      </c>
      <c r="C23" s="275"/>
      <c r="D23" s="275"/>
      <c r="E23" s="275"/>
      <c r="F23" s="275"/>
      <c r="G23" s="275"/>
      <c r="H23" s="275"/>
      <c r="I23" s="276"/>
    </row>
    <row r="24" spans="2:9" x14ac:dyDescent="0.25">
      <c r="B24" s="277"/>
      <c r="C24" s="278"/>
      <c r="D24" s="278"/>
      <c r="E24" s="278"/>
      <c r="F24" s="278"/>
      <c r="G24" s="278"/>
      <c r="H24" s="278"/>
      <c r="I24" s="279"/>
    </row>
    <row r="25" spans="2:9" ht="15.75" thickBot="1" x14ac:dyDescent="0.3">
      <c r="B25" s="280"/>
      <c r="C25" s="281"/>
      <c r="D25" s="281"/>
      <c r="E25" s="281"/>
      <c r="F25" s="281"/>
      <c r="G25" s="281"/>
      <c r="H25" s="281"/>
      <c r="I25" s="282"/>
    </row>
    <row r="26" spans="2:9" x14ac:dyDescent="0.25">
      <c r="B26" s="283" t="s">
        <v>26</v>
      </c>
      <c r="C26" s="275"/>
      <c r="D26" s="275"/>
      <c r="E26" s="275"/>
      <c r="F26" s="275"/>
      <c r="G26" s="275"/>
      <c r="H26" s="275"/>
      <c r="I26" s="276"/>
    </row>
    <row r="27" spans="2:9" x14ac:dyDescent="0.25">
      <c r="B27" s="277"/>
      <c r="C27" s="278"/>
      <c r="D27" s="278"/>
      <c r="E27" s="278"/>
      <c r="F27" s="278"/>
      <c r="G27" s="278"/>
      <c r="H27" s="278"/>
      <c r="I27" s="279"/>
    </row>
    <row r="28" spans="2:9" ht="15.75" thickBot="1" x14ac:dyDescent="0.3">
      <c r="B28" s="280"/>
      <c r="C28" s="281"/>
      <c r="D28" s="281"/>
      <c r="E28" s="281"/>
      <c r="F28" s="281"/>
      <c r="G28" s="281"/>
      <c r="H28" s="281"/>
      <c r="I28" s="282"/>
    </row>
  </sheetData>
  <mergeCells count="15">
    <mergeCell ref="C18:F18"/>
    <mergeCell ref="G18:I18"/>
    <mergeCell ref="B19:I20"/>
    <mergeCell ref="B23:I25"/>
    <mergeCell ref="B26:I28"/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="80" zoomScaleNormal="80" workbookViewId="0">
      <selection activeCell="B24" sqref="B24"/>
    </sheetView>
  </sheetViews>
  <sheetFormatPr defaultRowHeight="15" x14ac:dyDescent="0.25"/>
  <cols>
    <col min="2" max="2" width="20.5703125" customWidth="1"/>
    <col min="3" max="5" width="12.7109375" customWidth="1"/>
    <col min="6" max="6" width="17.7109375" bestFit="1" customWidth="1"/>
    <col min="7" max="10" width="12.7109375" customWidth="1"/>
    <col min="13" max="14" width="11.28515625" bestFit="1" customWidth="1"/>
    <col min="15" max="15" width="11" bestFit="1" customWidth="1"/>
    <col min="19" max="21" width="9.140625" customWidth="1"/>
  </cols>
  <sheetData>
    <row r="1" spans="2:15" ht="15.75" thickBot="1" x14ac:dyDescent="0.3"/>
    <row r="2" spans="2:15" ht="19.5" thickBot="1" x14ac:dyDescent="0.35">
      <c r="B2" s="308" t="s">
        <v>182</v>
      </c>
      <c r="C2" s="309"/>
      <c r="D2" s="309"/>
      <c r="E2" s="309"/>
      <c r="F2" s="309"/>
      <c r="G2" s="309"/>
      <c r="H2" s="309"/>
      <c r="I2" s="310"/>
      <c r="L2" s="188" t="s">
        <v>0</v>
      </c>
    </row>
    <row r="3" spans="2:15" ht="15.75" thickBot="1" x14ac:dyDescent="0.3"/>
    <row r="4" spans="2:15" s="2" customFormat="1" x14ac:dyDescent="0.25">
      <c r="B4" s="153" t="s">
        <v>19</v>
      </c>
      <c r="C4" s="290">
        <v>2341</v>
      </c>
      <c r="D4" s="291"/>
      <c r="E4" s="291"/>
      <c r="F4" s="294" t="s">
        <v>18</v>
      </c>
      <c r="G4" s="295"/>
      <c r="H4" s="298">
        <v>13.1</v>
      </c>
      <c r="I4" s="299"/>
    </row>
    <row r="5" spans="2:15" s="2" customFormat="1" ht="15.75" thickBot="1" x14ac:dyDescent="0.3">
      <c r="B5" s="154" t="s">
        <v>17</v>
      </c>
      <c r="C5" s="292" t="s">
        <v>116</v>
      </c>
      <c r="D5" s="293"/>
      <c r="E5" s="293"/>
      <c r="F5" s="296" t="s">
        <v>16</v>
      </c>
      <c r="G5" s="297"/>
      <c r="H5" s="300">
        <v>13</v>
      </c>
      <c r="I5" s="301"/>
    </row>
    <row r="6" spans="2:15" s="2" customFormat="1" ht="15.75" thickBot="1" x14ac:dyDescent="0.3">
      <c r="B6" s="155" t="s">
        <v>15</v>
      </c>
      <c r="C6" s="305" t="s">
        <v>153</v>
      </c>
      <c r="D6" s="306"/>
      <c r="E6" s="307"/>
      <c r="F6" s="316" t="s">
        <v>152</v>
      </c>
      <c r="G6" s="317"/>
      <c r="H6" s="317"/>
      <c r="I6" s="318"/>
    </row>
    <row r="7" spans="2:15" s="2" customFormat="1" x14ac:dyDescent="0.25">
      <c r="B7" s="156" t="s">
        <v>4</v>
      </c>
      <c r="C7" s="284">
        <v>13.1</v>
      </c>
      <c r="D7" s="285"/>
      <c r="E7" s="302"/>
      <c r="F7" s="284">
        <v>10.5</v>
      </c>
      <c r="G7" s="303"/>
      <c r="H7" s="315">
        <v>2.5</v>
      </c>
      <c r="I7" s="286"/>
    </row>
    <row r="8" spans="2:15" s="2" customFormat="1" ht="15" customHeight="1" thickBot="1" x14ac:dyDescent="0.3">
      <c r="B8" s="157" t="s">
        <v>12</v>
      </c>
      <c r="C8" s="261" t="s">
        <v>11</v>
      </c>
      <c r="D8" s="262"/>
      <c r="E8" s="263"/>
      <c r="F8" s="261" t="s">
        <v>11</v>
      </c>
      <c r="G8" s="304"/>
      <c r="H8" s="319" t="s">
        <v>10</v>
      </c>
      <c r="I8" s="289"/>
    </row>
    <row r="9" spans="2:15" s="2" customFormat="1" x14ac:dyDescent="0.25">
      <c r="B9" s="156" t="s">
        <v>4</v>
      </c>
      <c r="C9" s="284">
        <v>12.6</v>
      </c>
      <c r="D9" s="303"/>
      <c r="E9" s="54">
        <v>0.5</v>
      </c>
      <c r="F9" s="284">
        <v>13</v>
      </c>
      <c r="G9" s="285"/>
      <c r="H9" s="285"/>
      <c r="I9" s="286"/>
    </row>
    <row r="10" spans="2:15" s="2" customFormat="1" ht="15.75" thickBot="1" x14ac:dyDescent="0.3">
      <c r="B10" s="157" t="s">
        <v>9</v>
      </c>
      <c r="C10" s="261" t="s">
        <v>117</v>
      </c>
      <c r="D10" s="304"/>
      <c r="E10" s="59" t="s">
        <v>118</v>
      </c>
      <c r="F10" s="261" t="s">
        <v>117</v>
      </c>
      <c r="G10" s="262"/>
      <c r="H10" s="262"/>
      <c r="I10" s="289"/>
    </row>
    <row r="11" spans="2:15" s="2" customFormat="1" x14ac:dyDescent="0.25">
      <c r="B11" s="156" t="s">
        <v>4</v>
      </c>
      <c r="C11" s="284">
        <v>13.1</v>
      </c>
      <c r="D11" s="285"/>
      <c r="E11" s="302"/>
      <c r="F11" s="284">
        <v>13</v>
      </c>
      <c r="G11" s="285"/>
      <c r="H11" s="285"/>
      <c r="I11" s="286"/>
    </row>
    <row r="12" spans="2:15" s="2" customFormat="1" ht="15.75" thickBot="1" x14ac:dyDescent="0.3">
      <c r="B12" s="158" t="s">
        <v>8</v>
      </c>
      <c r="C12" s="261" t="s">
        <v>7</v>
      </c>
      <c r="D12" s="262"/>
      <c r="E12" s="263"/>
      <c r="F12" s="261" t="s">
        <v>7</v>
      </c>
      <c r="G12" s="262"/>
      <c r="H12" s="262"/>
      <c r="I12" s="289"/>
    </row>
    <row r="13" spans="2:15" s="2" customFormat="1" x14ac:dyDescent="0.25">
      <c r="B13" s="156" t="s">
        <v>4</v>
      </c>
      <c r="C13" s="284">
        <v>13</v>
      </c>
      <c r="D13" s="303"/>
      <c r="E13" s="54">
        <v>0.1</v>
      </c>
      <c r="F13" s="52">
        <v>5.9</v>
      </c>
      <c r="G13" s="54">
        <v>2.8</v>
      </c>
      <c r="H13" s="54">
        <v>1.8</v>
      </c>
      <c r="I13" s="183">
        <v>2.5</v>
      </c>
    </row>
    <row r="14" spans="2:15" s="2" customFormat="1" x14ac:dyDescent="0.25">
      <c r="B14" s="157" t="s">
        <v>6</v>
      </c>
      <c r="C14" s="287">
        <v>207</v>
      </c>
      <c r="D14" s="288"/>
      <c r="E14" s="59">
        <v>187</v>
      </c>
      <c r="F14" s="57">
        <v>117</v>
      </c>
      <c r="G14" s="59">
        <v>187</v>
      </c>
      <c r="H14" s="185">
        <v>157</v>
      </c>
      <c r="I14" s="102">
        <v>107</v>
      </c>
    </row>
    <row r="15" spans="2:15" s="2" customFormat="1" x14ac:dyDescent="0.25">
      <c r="B15" s="159" t="s">
        <v>21</v>
      </c>
      <c r="C15" s="313" t="s">
        <v>119</v>
      </c>
      <c r="D15" s="314"/>
      <c r="E15" s="59" t="s">
        <v>119</v>
      </c>
      <c r="F15" s="62" t="s">
        <v>119</v>
      </c>
      <c r="G15" s="64" t="s">
        <v>119</v>
      </c>
      <c r="H15" s="144" t="s">
        <v>133</v>
      </c>
      <c r="I15" s="61" t="s">
        <v>133</v>
      </c>
      <c r="O15" s="78"/>
    </row>
    <row r="16" spans="2:15" s="2" customFormat="1" ht="15.75" thickBot="1" x14ac:dyDescent="0.3">
      <c r="B16" s="158" t="s">
        <v>5</v>
      </c>
      <c r="C16" s="264" t="s">
        <v>128</v>
      </c>
      <c r="D16" s="266"/>
      <c r="E16" s="50">
        <v>32.4</v>
      </c>
      <c r="F16" s="48" t="s">
        <v>154</v>
      </c>
      <c r="G16" s="50">
        <v>30.4</v>
      </c>
      <c r="H16" s="182">
        <v>20.399999999999999</v>
      </c>
      <c r="I16" s="111">
        <v>15.7</v>
      </c>
      <c r="M16" s="150"/>
      <c r="N16" s="150"/>
    </row>
    <row r="17" spans="1:12" s="2" customFormat="1" x14ac:dyDescent="0.25">
      <c r="B17" s="156" t="s">
        <v>4</v>
      </c>
      <c r="C17" s="65">
        <v>6</v>
      </c>
      <c r="D17" s="67">
        <v>4.5999999999999996</v>
      </c>
      <c r="E17" s="67">
        <v>2.4</v>
      </c>
      <c r="F17" s="65">
        <v>4.7</v>
      </c>
      <c r="G17" s="67">
        <v>3.7</v>
      </c>
      <c r="H17" s="151">
        <v>2.5</v>
      </c>
      <c r="I17" s="68">
        <v>2.1</v>
      </c>
    </row>
    <row r="18" spans="1:12" s="2" customFormat="1" ht="30" x14ac:dyDescent="0.25">
      <c r="B18" s="157" t="s">
        <v>3</v>
      </c>
      <c r="C18" s="57">
        <v>15</v>
      </c>
      <c r="D18" s="59">
        <v>17</v>
      </c>
      <c r="E18" s="64" t="s">
        <v>129</v>
      </c>
      <c r="F18" s="57">
        <v>13</v>
      </c>
      <c r="G18" s="59">
        <v>2</v>
      </c>
      <c r="H18" s="186">
        <v>7</v>
      </c>
      <c r="I18" s="102">
        <v>4</v>
      </c>
    </row>
    <row r="19" spans="1:12" s="2" customFormat="1" x14ac:dyDescent="0.25">
      <c r="B19" s="160" t="s">
        <v>2</v>
      </c>
      <c r="C19" s="287" t="s">
        <v>120</v>
      </c>
      <c r="D19" s="311"/>
      <c r="E19" s="288"/>
      <c r="F19" s="287" t="s">
        <v>134</v>
      </c>
      <c r="G19" s="311"/>
      <c r="H19" s="311"/>
      <c r="I19" s="312"/>
    </row>
    <row r="20" spans="1:12" s="2" customFormat="1" ht="30" customHeight="1" thickBot="1" x14ac:dyDescent="0.3">
      <c r="B20" s="161" t="s">
        <v>1</v>
      </c>
      <c r="C20" s="264" t="s">
        <v>22</v>
      </c>
      <c r="D20" s="265"/>
      <c r="E20" s="266"/>
      <c r="F20" s="264" t="s">
        <v>22</v>
      </c>
      <c r="G20" s="265"/>
      <c r="H20" s="265"/>
      <c r="I20" s="267"/>
    </row>
    <row r="21" spans="1:12" s="152" customFormat="1" x14ac:dyDescent="0.25">
      <c r="B21" s="205" t="s">
        <v>163</v>
      </c>
      <c r="C21" s="203"/>
      <c r="D21" s="203"/>
      <c r="E21" s="203"/>
      <c r="F21" s="203"/>
      <c r="G21" s="203"/>
      <c r="H21" s="203"/>
      <c r="I21" s="206"/>
      <c r="J21"/>
    </row>
    <row r="22" spans="1:12" s="152" customFormat="1" x14ac:dyDescent="0.25">
      <c r="B22" s="207" t="s">
        <v>171</v>
      </c>
      <c r="C22" s="208"/>
      <c r="D22" s="208"/>
      <c r="E22" s="208"/>
      <c r="F22" s="208"/>
      <c r="G22" s="208"/>
      <c r="H22" s="208"/>
      <c r="I22" s="209"/>
      <c r="J22"/>
    </row>
    <row r="23" spans="1:12" s="2" customFormat="1" x14ac:dyDescent="0.25">
      <c r="B23" s="207" t="s">
        <v>183</v>
      </c>
      <c r="C23" s="208"/>
      <c r="D23" s="208"/>
      <c r="E23" s="208"/>
      <c r="F23" s="208"/>
      <c r="G23" s="208"/>
      <c r="H23" s="208"/>
      <c r="I23" s="209"/>
    </row>
    <row r="24" spans="1:12" s="2" customFormat="1" ht="15.75" thickBot="1" x14ac:dyDescent="0.3">
      <c r="B24" s="215"/>
      <c r="C24" s="216"/>
      <c r="D24" s="216"/>
      <c r="E24" s="216"/>
      <c r="F24" s="216"/>
      <c r="G24" s="216"/>
      <c r="H24" s="216"/>
      <c r="I24" s="217"/>
    </row>
    <row r="25" spans="1:12" s="152" customFormat="1" x14ac:dyDescent="0.25">
      <c r="B25"/>
      <c r="C25"/>
      <c r="D25"/>
      <c r="E25"/>
      <c r="F25"/>
      <c r="G25"/>
      <c r="H25"/>
      <c r="I25"/>
    </row>
    <row r="26" spans="1:12" s="152" customFormat="1" x14ac:dyDescent="0.25">
      <c r="B26"/>
      <c r="C26"/>
      <c r="D26"/>
      <c r="E26"/>
      <c r="F26"/>
      <c r="G26"/>
      <c r="H26"/>
      <c r="I26"/>
    </row>
    <row r="27" spans="1:12" s="152" customFormat="1" ht="15.75" thickBot="1" x14ac:dyDescent="0.3">
      <c r="B27"/>
      <c r="C27"/>
      <c r="D27"/>
      <c r="E27"/>
      <c r="F27"/>
      <c r="G27"/>
      <c r="H27"/>
      <c r="I27"/>
    </row>
    <row r="28" spans="1:12" s="152" customFormat="1" x14ac:dyDescent="0.25">
      <c r="B28" s="191" t="s">
        <v>161</v>
      </c>
      <c r="C28" s="192"/>
      <c r="D28" s="192"/>
      <c r="E28" s="192"/>
      <c r="F28" s="192"/>
      <c r="G28" s="192"/>
      <c r="H28" s="192"/>
      <c r="I28" s="193"/>
      <c r="J28" s="187"/>
    </row>
    <row r="29" spans="1:12" s="152" customFormat="1" x14ac:dyDescent="0.25">
      <c r="A29" s="187"/>
      <c r="B29" s="194"/>
      <c r="C29" s="195"/>
      <c r="D29" s="195"/>
      <c r="E29" s="195"/>
      <c r="F29" s="195"/>
      <c r="G29" s="195"/>
      <c r="H29" s="195"/>
      <c r="I29" s="196"/>
      <c r="J29" s="187"/>
    </row>
    <row r="30" spans="1:12" s="152" customFormat="1" x14ac:dyDescent="0.25">
      <c r="B30" s="194"/>
      <c r="C30" s="195"/>
      <c r="D30" s="195"/>
      <c r="E30" s="195"/>
      <c r="F30" s="195"/>
      <c r="G30" s="195"/>
      <c r="H30" s="195"/>
      <c r="I30" s="196"/>
    </row>
    <row r="31" spans="1:12" ht="15.75" thickBot="1" x14ac:dyDescent="0.3">
      <c r="B31" s="197"/>
      <c r="C31" s="198"/>
      <c r="D31" s="198"/>
      <c r="E31" s="198"/>
      <c r="F31" s="198"/>
      <c r="G31" s="198"/>
      <c r="H31" s="198"/>
      <c r="I31" s="199"/>
      <c r="L31" s="1"/>
    </row>
    <row r="32" spans="1:12" x14ac:dyDescent="0.25">
      <c r="B32" s="200" t="s">
        <v>162</v>
      </c>
      <c r="C32" s="201"/>
      <c r="D32" s="201"/>
      <c r="E32" s="201"/>
      <c r="F32" s="201"/>
      <c r="G32" s="201"/>
      <c r="H32" s="201"/>
      <c r="I32" s="202"/>
    </row>
    <row r="33" spans="2:9" x14ac:dyDescent="0.25">
      <c r="B33" s="194"/>
      <c r="C33" s="195"/>
      <c r="D33" s="195"/>
      <c r="E33" s="195"/>
      <c r="F33" s="195"/>
      <c r="G33" s="195"/>
      <c r="H33" s="195"/>
      <c r="I33" s="196"/>
    </row>
    <row r="34" spans="2:9" x14ac:dyDescent="0.25">
      <c r="B34" s="194"/>
      <c r="C34" s="195"/>
      <c r="D34" s="195"/>
      <c r="E34" s="195"/>
      <c r="F34" s="195"/>
      <c r="G34" s="195"/>
      <c r="H34" s="195"/>
      <c r="I34" s="196"/>
    </row>
    <row r="35" spans="2:9" ht="15.75" thickBot="1" x14ac:dyDescent="0.3">
      <c r="B35" s="197"/>
      <c r="C35" s="198"/>
      <c r="D35" s="198"/>
      <c r="E35" s="198"/>
      <c r="F35" s="198"/>
      <c r="G35" s="198"/>
      <c r="H35" s="198"/>
      <c r="I35" s="199"/>
    </row>
  </sheetData>
  <mergeCells count="31">
    <mergeCell ref="B2:I2"/>
    <mergeCell ref="C19:E19"/>
    <mergeCell ref="C20:E20"/>
    <mergeCell ref="F19:I19"/>
    <mergeCell ref="F20:I20"/>
    <mergeCell ref="C15:D15"/>
    <mergeCell ref="C16:D16"/>
    <mergeCell ref="C11:E11"/>
    <mergeCell ref="C12:E12"/>
    <mergeCell ref="C13:D13"/>
    <mergeCell ref="F8:G8"/>
    <mergeCell ref="H7:I7"/>
    <mergeCell ref="F11:I11"/>
    <mergeCell ref="F12:I12"/>
    <mergeCell ref="F6:I6"/>
    <mergeCell ref="H8:I8"/>
    <mergeCell ref="F9:I9"/>
    <mergeCell ref="C14:D14"/>
    <mergeCell ref="F10:I10"/>
    <mergeCell ref="C4:E4"/>
    <mergeCell ref="C5:E5"/>
    <mergeCell ref="F4:G4"/>
    <mergeCell ref="F5:G5"/>
    <mergeCell ref="H4:I4"/>
    <mergeCell ref="H5:I5"/>
    <mergeCell ref="C8:E8"/>
    <mergeCell ref="C7:E7"/>
    <mergeCell ref="C9:D9"/>
    <mergeCell ref="C10:D10"/>
    <mergeCell ref="C6:E6"/>
    <mergeCell ref="F7:G7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6"/>
  <sheetViews>
    <sheetView zoomScale="80" zoomScaleNormal="80" workbookViewId="0">
      <selection activeCell="H38" sqref="H38"/>
    </sheetView>
  </sheetViews>
  <sheetFormatPr defaultRowHeight="15" x14ac:dyDescent="0.25"/>
  <cols>
    <col min="2" max="2" width="20.5703125" customWidth="1"/>
    <col min="3" max="4" width="12.7109375" customWidth="1"/>
    <col min="5" max="5" width="16" customWidth="1"/>
    <col min="6" max="6" width="17.5703125" bestFit="1" customWidth="1"/>
    <col min="7" max="8" width="12.7109375" customWidth="1"/>
    <col min="9" max="9" width="14.28515625" customWidth="1"/>
    <col min="10" max="10" width="11" bestFit="1" customWidth="1"/>
    <col min="13" max="15" width="9.140625" customWidth="1"/>
  </cols>
  <sheetData>
    <row r="1" spans="2:11" ht="15.75" thickBot="1" x14ac:dyDescent="0.3"/>
    <row r="2" spans="2:11" ht="19.5" thickBot="1" x14ac:dyDescent="0.35">
      <c r="B2" s="308" t="s">
        <v>182</v>
      </c>
      <c r="C2" s="309"/>
      <c r="D2" s="309"/>
      <c r="E2" s="309"/>
      <c r="F2" s="309"/>
      <c r="G2" s="309"/>
      <c r="H2" s="309"/>
      <c r="I2" s="310"/>
      <c r="K2" s="1" t="s">
        <v>0</v>
      </c>
    </row>
    <row r="3" spans="2:11" ht="15.75" thickBot="1" x14ac:dyDescent="0.3"/>
    <row r="4" spans="2:11" s="2" customFormat="1" x14ac:dyDescent="0.25">
      <c r="B4" s="153" t="s">
        <v>19</v>
      </c>
      <c r="C4" s="290">
        <v>2361</v>
      </c>
      <c r="D4" s="291"/>
      <c r="E4" s="291"/>
      <c r="F4" s="294" t="s">
        <v>18</v>
      </c>
      <c r="G4" s="295"/>
      <c r="H4" s="298">
        <v>33.700000000000003</v>
      </c>
      <c r="I4" s="299"/>
    </row>
    <row r="5" spans="2:11" s="2" customFormat="1" ht="15.75" thickBot="1" x14ac:dyDescent="0.3">
      <c r="B5" s="154" t="s">
        <v>17</v>
      </c>
      <c r="C5" s="292" t="s">
        <v>116</v>
      </c>
      <c r="D5" s="293"/>
      <c r="E5" s="293"/>
      <c r="F5" s="296" t="s">
        <v>16</v>
      </c>
      <c r="G5" s="297"/>
      <c r="H5" s="320">
        <v>33.700000000000003</v>
      </c>
      <c r="I5" s="321"/>
    </row>
    <row r="6" spans="2:11" s="2" customFormat="1" ht="15.75" thickBot="1" x14ac:dyDescent="0.3">
      <c r="B6" s="155" t="s">
        <v>15</v>
      </c>
      <c r="C6" s="305" t="s">
        <v>14</v>
      </c>
      <c r="D6" s="306"/>
      <c r="E6" s="307"/>
      <c r="F6" s="316" t="s">
        <v>13</v>
      </c>
      <c r="G6" s="317"/>
      <c r="H6" s="317"/>
      <c r="I6" s="318"/>
    </row>
    <row r="7" spans="2:11" s="2" customFormat="1" x14ac:dyDescent="0.25">
      <c r="B7" s="156" t="s">
        <v>4</v>
      </c>
      <c r="C7" s="284">
        <v>17.8</v>
      </c>
      <c r="D7" s="303"/>
      <c r="E7" s="227">
        <v>15.9</v>
      </c>
      <c r="F7" s="284">
        <v>28</v>
      </c>
      <c r="G7" s="303"/>
      <c r="H7" s="315">
        <v>5.7</v>
      </c>
      <c r="I7" s="286"/>
    </row>
    <row r="8" spans="2:11" s="2" customFormat="1" ht="15" customHeight="1" thickBot="1" x14ac:dyDescent="0.3">
      <c r="B8" s="157" t="s">
        <v>12</v>
      </c>
      <c r="C8" s="261" t="s">
        <v>11</v>
      </c>
      <c r="D8" s="304"/>
      <c r="E8" s="179" t="s">
        <v>10</v>
      </c>
      <c r="F8" s="261" t="s">
        <v>11</v>
      </c>
      <c r="G8" s="304"/>
      <c r="H8" s="319" t="s">
        <v>10</v>
      </c>
      <c r="I8" s="289"/>
    </row>
    <row r="9" spans="2:11" s="2" customFormat="1" x14ac:dyDescent="0.25">
      <c r="B9" s="156" t="s">
        <v>4</v>
      </c>
      <c r="C9" s="284">
        <v>33.700000000000003</v>
      </c>
      <c r="D9" s="285"/>
      <c r="E9" s="302"/>
      <c r="F9" s="284">
        <v>33.700000000000003</v>
      </c>
      <c r="G9" s="285"/>
      <c r="H9" s="285"/>
      <c r="I9" s="286"/>
    </row>
    <row r="10" spans="2:11" s="2" customFormat="1" ht="15.75" thickBot="1" x14ac:dyDescent="0.3">
      <c r="B10" s="157" t="s">
        <v>9</v>
      </c>
      <c r="C10" s="261" t="s">
        <v>121</v>
      </c>
      <c r="D10" s="262"/>
      <c r="E10" s="263"/>
      <c r="F10" s="261" t="s">
        <v>121</v>
      </c>
      <c r="G10" s="262"/>
      <c r="H10" s="262"/>
      <c r="I10" s="289"/>
    </row>
    <row r="11" spans="2:11" s="2" customFormat="1" x14ac:dyDescent="0.25">
      <c r="B11" s="156" t="s">
        <v>4</v>
      </c>
      <c r="C11" s="284">
        <v>21</v>
      </c>
      <c r="D11" s="303"/>
      <c r="E11" s="227">
        <v>12.7</v>
      </c>
      <c r="F11" s="284">
        <v>33.700000000000003</v>
      </c>
      <c r="G11" s="285"/>
      <c r="H11" s="285"/>
      <c r="I11" s="286"/>
    </row>
    <row r="12" spans="2:11" s="2" customFormat="1" ht="15.75" thickBot="1" x14ac:dyDescent="0.3">
      <c r="B12" s="158" t="s">
        <v>8</v>
      </c>
      <c r="C12" s="261" t="s">
        <v>7</v>
      </c>
      <c r="D12" s="304"/>
      <c r="E12" s="179" t="s">
        <v>122</v>
      </c>
      <c r="F12" s="261" t="s">
        <v>7</v>
      </c>
      <c r="G12" s="262"/>
      <c r="H12" s="262"/>
      <c r="I12" s="289"/>
    </row>
    <row r="13" spans="2:11" s="2" customFormat="1" x14ac:dyDescent="0.25">
      <c r="B13" s="156" t="s">
        <v>4</v>
      </c>
      <c r="C13" s="52">
        <v>26.3</v>
      </c>
      <c r="D13" s="228">
        <v>3.7</v>
      </c>
      <c r="E13" s="54">
        <v>3.7</v>
      </c>
      <c r="F13" s="284">
        <v>16.899999999999999</v>
      </c>
      <c r="G13" s="303"/>
      <c r="H13" s="228">
        <v>16.100000000000001</v>
      </c>
      <c r="I13" s="230">
        <v>0.7</v>
      </c>
    </row>
    <row r="14" spans="2:11" s="2" customFormat="1" x14ac:dyDescent="0.25">
      <c r="B14" s="157" t="s">
        <v>6</v>
      </c>
      <c r="C14" s="57">
        <v>257</v>
      </c>
      <c r="D14" s="225">
        <v>157</v>
      </c>
      <c r="E14" s="180" t="s">
        <v>147</v>
      </c>
      <c r="F14" s="287">
        <v>137</v>
      </c>
      <c r="G14" s="288"/>
      <c r="H14" s="224">
        <v>257</v>
      </c>
      <c r="I14" s="61">
        <v>106</v>
      </c>
    </row>
    <row r="15" spans="2:11" s="2" customFormat="1" x14ac:dyDescent="0.25">
      <c r="B15" s="159" t="s">
        <v>21</v>
      </c>
      <c r="C15" s="62" t="s">
        <v>124</v>
      </c>
      <c r="D15" s="226" t="s">
        <v>123</v>
      </c>
      <c r="E15" s="59" t="s">
        <v>148</v>
      </c>
      <c r="F15" s="313" t="s">
        <v>156</v>
      </c>
      <c r="G15" s="314"/>
      <c r="H15" s="231" t="s">
        <v>124</v>
      </c>
      <c r="I15" s="61" t="s">
        <v>155</v>
      </c>
      <c r="J15" s="78"/>
    </row>
    <row r="16" spans="2:11" s="2" customFormat="1" ht="15.75" thickBot="1" x14ac:dyDescent="0.3">
      <c r="B16" s="158" t="s">
        <v>5</v>
      </c>
      <c r="C16" s="71" t="s">
        <v>146</v>
      </c>
      <c r="D16" s="229">
        <v>24.6</v>
      </c>
      <c r="E16" s="50" t="s">
        <v>149</v>
      </c>
      <c r="F16" s="322" t="s">
        <v>157</v>
      </c>
      <c r="G16" s="379"/>
      <c r="H16" s="50" t="s">
        <v>158</v>
      </c>
      <c r="I16" s="190">
        <v>26</v>
      </c>
    </row>
    <row r="17" spans="2:23" s="2" customFormat="1" x14ac:dyDescent="0.25">
      <c r="B17" s="156" t="s">
        <v>4</v>
      </c>
      <c r="C17" s="65">
        <v>16.100000000000001</v>
      </c>
      <c r="D17" s="67">
        <v>11.9</v>
      </c>
      <c r="E17" s="67">
        <v>5.7</v>
      </c>
      <c r="F17" s="65">
        <v>11</v>
      </c>
      <c r="G17" s="151">
        <v>7.6</v>
      </c>
      <c r="H17" s="151">
        <v>6.9</v>
      </c>
      <c r="I17" s="68">
        <v>8.1999999999999993</v>
      </c>
    </row>
    <row r="18" spans="2:23" s="2" customFormat="1" x14ac:dyDescent="0.25">
      <c r="B18" s="157" t="s">
        <v>3</v>
      </c>
      <c r="C18" s="57">
        <v>16</v>
      </c>
      <c r="D18" s="59">
        <v>21</v>
      </c>
      <c r="E18" s="181" t="s">
        <v>150</v>
      </c>
      <c r="F18" s="57">
        <v>7</v>
      </c>
      <c r="G18" s="186">
        <v>16</v>
      </c>
      <c r="H18" s="186">
        <v>10</v>
      </c>
      <c r="I18" s="102" t="s">
        <v>159</v>
      </c>
    </row>
    <row r="19" spans="2:23" s="2" customFormat="1" x14ac:dyDescent="0.25">
      <c r="B19" s="160" t="s">
        <v>2</v>
      </c>
      <c r="C19" s="287" t="s">
        <v>151</v>
      </c>
      <c r="D19" s="311"/>
      <c r="E19" s="288"/>
      <c r="F19" s="287" t="s">
        <v>160</v>
      </c>
      <c r="G19" s="311"/>
      <c r="H19" s="311"/>
      <c r="I19" s="312"/>
    </row>
    <row r="20" spans="2:23" s="2" customFormat="1" ht="30" customHeight="1" thickBot="1" x14ac:dyDescent="0.3">
      <c r="B20" s="161" t="s">
        <v>1</v>
      </c>
      <c r="C20" s="264" t="s">
        <v>22</v>
      </c>
      <c r="D20" s="265"/>
      <c r="E20" s="266"/>
      <c r="F20" s="264" t="s">
        <v>22</v>
      </c>
      <c r="G20" s="265"/>
      <c r="H20" s="265"/>
      <c r="I20" s="267"/>
    </row>
    <row r="21" spans="2:23" s="152" customFormat="1" x14ac:dyDescent="0.25">
      <c r="B21" s="205" t="s">
        <v>163</v>
      </c>
      <c r="C21" s="203"/>
      <c r="D21" s="203"/>
      <c r="E21" s="203"/>
      <c r="F21" s="203"/>
      <c r="G21" s="203"/>
      <c r="H21" s="203"/>
      <c r="I21" s="206"/>
    </row>
    <row r="22" spans="2:23" s="152" customFormat="1" x14ac:dyDescent="0.25">
      <c r="B22" s="207" t="s">
        <v>172</v>
      </c>
      <c r="C22" s="208"/>
      <c r="D22" s="208"/>
      <c r="E22" s="208"/>
      <c r="F22" s="208"/>
      <c r="G22" s="208"/>
      <c r="H22" s="208"/>
      <c r="I22" s="209"/>
    </row>
    <row r="23" spans="2:23" s="2" customFormat="1" x14ac:dyDescent="0.25">
      <c r="B23" s="207" t="s">
        <v>173</v>
      </c>
      <c r="C23" s="208"/>
      <c r="D23" s="208"/>
      <c r="E23" s="208"/>
      <c r="F23" s="208"/>
      <c r="G23" s="208"/>
      <c r="H23" s="208"/>
      <c r="I23" s="209"/>
    </row>
    <row r="24" spans="2:23" s="2" customFormat="1" x14ac:dyDescent="0.25">
      <c r="B24" s="207"/>
      <c r="C24" s="208"/>
      <c r="D24" s="208"/>
      <c r="E24" s="208"/>
      <c r="F24" s="208"/>
      <c r="G24" s="208"/>
      <c r="H24" s="208"/>
      <c r="I24" s="209"/>
    </row>
    <row r="25" spans="2:23" s="152" customFormat="1" ht="15.75" customHeight="1" thickBot="1" x14ac:dyDescent="0.3">
      <c r="B25" s="215"/>
      <c r="C25" s="216"/>
      <c r="D25" s="216"/>
      <c r="E25" s="216"/>
      <c r="F25" s="216"/>
      <c r="G25" s="216"/>
      <c r="H25" s="216"/>
      <c r="I25" s="217"/>
    </row>
    <row r="26" spans="2:23" s="152" customFormat="1" ht="15.75" customHeight="1" x14ac:dyDescent="0.25">
      <c r="C26"/>
      <c r="D26"/>
      <c r="E26"/>
      <c r="F26"/>
      <c r="G26"/>
      <c r="H26"/>
      <c r="I26"/>
    </row>
    <row r="27" spans="2:23" s="152" customFormat="1" ht="15.75" customHeight="1" x14ac:dyDescent="0.25">
      <c r="B27"/>
      <c r="C27"/>
      <c r="D27"/>
      <c r="E27"/>
      <c r="F27"/>
      <c r="G27"/>
      <c r="H27"/>
      <c r="I27"/>
    </row>
    <row r="28" spans="2:23" s="152" customFormat="1" ht="15.75" thickBot="1" x14ac:dyDescent="0.3">
      <c r="B28"/>
      <c r="C28"/>
      <c r="D28"/>
      <c r="E28"/>
      <c r="F28"/>
      <c r="G28"/>
      <c r="H28"/>
      <c r="I28"/>
      <c r="J28" s="188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</row>
    <row r="29" spans="2:23" s="152" customFormat="1" x14ac:dyDescent="0.25">
      <c r="B29" s="191" t="s">
        <v>161</v>
      </c>
      <c r="C29" s="192"/>
      <c r="D29" s="192"/>
      <c r="E29" s="192"/>
      <c r="F29" s="192"/>
      <c r="G29" s="192"/>
      <c r="H29" s="192"/>
      <c r="I29" s="193"/>
    </row>
    <row r="30" spans="2:23" s="152" customFormat="1" x14ac:dyDescent="0.25">
      <c r="B30" s="194"/>
      <c r="C30" s="195"/>
      <c r="D30" s="195"/>
      <c r="E30" s="195"/>
      <c r="F30" s="195"/>
      <c r="G30" s="195"/>
      <c r="H30" s="195"/>
      <c r="I30" s="196"/>
    </row>
    <row r="31" spans="2:23" x14ac:dyDescent="0.25">
      <c r="B31" s="194"/>
      <c r="C31" s="195"/>
      <c r="D31" s="195"/>
      <c r="E31" s="195"/>
      <c r="F31" s="195"/>
      <c r="G31" s="195"/>
      <c r="H31" s="195"/>
      <c r="I31" s="196"/>
    </row>
    <row r="32" spans="2:23" ht="15.75" thickBot="1" x14ac:dyDescent="0.3">
      <c r="B32" s="197"/>
      <c r="C32" s="198"/>
      <c r="D32" s="198"/>
      <c r="E32" s="198"/>
      <c r="F32" s="198"/>
      <c r="G32" s="198"/>
      <c r="H32" s="198"/>
      <c r="I32" s="199"/>
    </row>
    <row r="33" spans="2:9" x14ac:dyDescent="0.25">
      <c r="B33" s="200" t="s">
        <v>162</v>
      </c>
      <c r="C33" s="201"/>
      <c r="D33" s="201"/>
      <c r="E33" s="201"/>
      <c r="F33" s="201"/>
      <c r="G33" s="201"/>
      <c r="H33" s="201"/>
      <c r="I33" s="202"/>
    </row>
    <row r="34" spans="2:9" x14ac:dyDescent="0.25">
      <c r="B34" s="194"/>
      <c r="C34" s="195"/>
      <c r="D34" s="195"/>
      <c r="E34" s="195"/>
      <c r="F34" s="195"/>
      <c r="G34" s="195"/>
      <c r="H34" s="195"/>
      <c r="I34" s="196"/>
    </row>
    <row r="35" spans="2:9" x14ac:dyDescent="0.25">
      <c r="B35" s="194"/>
      <c r="C35" s="195"/>
      <c r="D35" s="195"/>
      <c r="E35" s="195"/>
      <c r="F35" s="195"/>
      <c r="G35" s="195"/>
      <c r="H35" s="195"/>
      <c r="I35" s="196"/>
    </row>
    <row r="36" spans="2:9" ht="15.75" thickBot="1" x14ac:dyDescent="0.3">
      <c r="B36" s="197"/>
      <c r="C36" s="198"/>
      <c r="D36" s="198"/>
      <c r="E36" s="198"/>
      <c r="F36" s="198"/>
      <c r="G36" s="198"/>
      <c r="H36" s="198"/>
      <c r="I36" s="199"/>
    </row>
  </sheetData>
  <mergeCells count="31">
    <mergeCell ref="C7:D7"/>
    <mergeCell ref="C8:D8"/>
    <mergeCell ref="C9:E9"/>
    <mergeCell ref="C10:E10"/>
    <mergeCell ref="F9:I9"/>
    <mergeCell ref="F10:I10"/>
    <mergeCell ref="F7:G7"/>
    <mergeCell ref="F8:G8"/>
    <mergeCell ref="H7:I7"/>
    <mergeCell ref="H8:I8"/>
    <mergeCell ref="C19:E19"/>
    <mergeCell ref="F19:I19"/>
    <mergeCell ref="C20:E20"/>
    <mergeCell ref="F20:I20"/>
    <mergeCell ref="C11:D11"/>
    <mergeCell ref="C12:D12"/>
    <mergeCell ref="F11:I11"/>
    <mergeCell ref="F12:I12"/>
    <mergeCell ref="F16:G16"/>
    <mergeCell ref="F13:G13"/>
    <mergeCell ref="F14:G14"/>
    <mergeCell ref="F15:G15"/>
    <mergeCell ref="B2:I2"/>
    <mergeCell ref="C4:E4"/>
    <mergeCell ref="C5:E5"/>
    <mergeCell ref="C6:E6"/>
    <mergeCell ref="F6:I6"/>
    <mergeCell ref="F4:G4"/>
    <mergeCell ref="F5:G5"/>
    <mergeCell ref="H4:I4"/>
    <mergeCell ref="H5:I5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"/>
  <sheetViews>
    <sheetView zoomScale="80" zoomScaleNormal="80" workbookViewId="0">
      <selection activeCell="B29" sqref="B29"/>
    </sheetView>
  </sheetViews>
  <sheetFormatPr defaultRowHeight="15" x14ac:dyDescent="0.25"/>
  <cols>
    <col min="2" max="2" width="20.5703125" customWidth="1"/>
    <col min="3" max="7" width="12.7109375" customWidth="1"/>
    <col min="8" max="8" width="14.28515625" customWidth="1"/>
    <col min="9" max="9" width="11" bestFit="1" customWidth="1"/>
    <col min="13" max="15" width="9.140625" customWidth="1"/>
  </cols>
  <sheetData>
    <row r="1" spans="2:10" ht="15.75" thickBot="1" x14ac:dyDescent="0.3"/>
    <row r="2" spans="2:10" ht="19.5" thickBot="1" x14ac:dyDescent="0.35">
      <c r="B2" s="308" t="s">
        <v>182</v>
      </c>
      <c r="C2" s="309"/>
      <c r="D2" s="309"/>
      <c r="E2" s="309"/>
      <c r="F2" s="309"/>
      <c r="G2" s="309"/>
      <c r="H2" s="310"/>
      <c r="J2" s="1" t="s">
        <v>0</v>
      </c>
    </row>
    <row r="3" spans="2:10" ht="15.75" thickBot="1" x14ac:dyDescent="0.3"/>
    <row r="4" spans="2:10" s="2" customFormat="1" x14ac:dyDescent="0.25">
      <c r="B4" s="153" t="s">
        <v>19</v>
      </c>
      <c r="C4" s="290">
        <v>2394</v>
      </c>
      <c r="D4" s="291"/>
      <c r="E4" s="291"/>
      <c r="F4" s="323" t="s">
        <v>18</v>
      </c>
      <c r="G4" s="324"/>
      <c r="H4" s="173">
        <v>50</v>
      </c>
    </row>
    <row r="5" spans="2:10" s="2" customFormat="1" ht="15.75" thickBot="1" x14ac:dyDescent="0.3">
      <c r="B5" s="154" t="s">
        <v>17</v>
      </c>
      <c r="C5" s="292" t="s">
        <v>116</v>
      </c>
      <c r="D5" s="293"/>
      <c r="E5" s="293"/>
      <c r="F5" s="325" t="s">
        <v>16</v>
      </c>
      <c r="G5" s="326"/>
      <c r="H5" s="172">
        <v>50.2</v>
      </c>
    </row>
    <row r="6" spans="2:10" s="2" customFormat="1" ht="15.75" thickBot="1" x14ac:dyDescent="0.3">
      <c r="B6" s="155" t="s">
        <v>15</v>
      </c>
      <c r="C6" s="305" t="s">
        <v>14</v>
      </c>
      <c r="D6" s="306"/>
      <c r="E6" s="307"/>
      <c r="F6" s="316" t="s">
        <v>152</v>
      </c>
      <c r="G6" s="317"/>
      <c r="H6" s="318"/>
    </row>
    <row r="7" spans="2:10" s="2" customFormat="1" x14ac:dyDescent="0.25">
      <c r="B7" s="156" t="s">
        <v>4</v>
      </c>
      <c r="C7" s="284">
        <v>48.5</v>
      </c>
      <c r="D7" s="303"/>
      <c r="E7" s="162">
        <v>1.5</v>
      </c>
      <c r="F7" s="284">
        <v>47.6</v>
      </c>
      <c r="G7" s="303"/>
      <c r="H7" s="183">
        <v>2.6</v>
      </c>
    </row>
    <row r="8" spans="2:10" s="2" customFormat="1" ht="15" customHeight="1" thickBot="1" x14ac:dyDescent="0.3">
      <c r="B8" s="157" t="s">
        <v>12</v>
      </c>
      <c r="C8" s="261" t="s">
        <v>11</v>
      </c>
      <c r="D8" s="304"/>
      <c r="E8" s="163" t="s">
        <v>10</v>
      </c>
      <c r="F8" s="261" t="s">
        <v>11</v>
      </c>
      <c r="G8" s="304"/>
      <c r="H8" s="184" t="s">
        <v>10</v>
      </c>
    </row>
    <row r="9" spans="2:10" s="2" customFormat="1" x14ac:dyDescent="0.25">
      <c r="B9" s="156" t="s">
        <v>4</v>
      </c>
      <c r="C9" s="284">
        <v>50</v>
      </c>
      <c r="D9" s="285"/>
      <c r="E9" s="302"/>
      <c r="F9" s="284">
        <v>50.2</v>
      </c>
      <c r="G9" s="285"/>
      <c r="H9" s="286"/>
    </row>
    <row r="10" spans="2:10" s="2" customFormat="1" ht="15.75" thickBot="1" x14ac:dyDescent="0.3">
      <c r="B10" s="157" t="s">
        <v>9</v>
      </c>
      <c r="C10" s="261" t="s">
        <v>121</v>
      </c>
      <c r="D10" s="262"/>
      <c r="E10" s="263"/>
      <c r="F10" s="261" t="s">
        <v>121</v>
      </c>
      <c r="G10" s="262"/>
      <c r="H10" s="289"/>
    </row>
    <row r="11" spans="2:10" s="2" customFormat="1" x14ac:dyDescent="0.25">
      <c r="B11" s="156" t="s">
        <v>4</v>
      </c>
      <c r="C11" s="284">
        <v>50</v>
      </c>
      <c r="D11" s="285"/>
      <c r="E11" s="302"/>
      <c r="F11" s="284">
        <v>50.2</v>
      </c>
      <c r="G11" s="285"/>
      <c r="H11" s="286"/>
    </row>
    <row r="12" spans="2:10" s="2" customFormat="1" ht="15.75" thickBot="1" x14ac:dyDescent="0.3">
      <c r="B12" s="158" t="s">
        <v>8</v>
      </c>
      <c r="C12" s="261" t="s">
        <v>7</v>
      </c>
      <c r="D12" s="262"/>
      <c r="E12" s="263"/>
      <c r="F12" s="261" t="s">
        <v>7</v>
      </c>
      <c r="G12" s="262"/>
      <c r="H12" s="289"/>
    </row>
    <row r="13" spans="2:10" s="2" customFormat="1" x14ac:dyDescent="0.25">
      <c r="B13" s="156" t="s">
        <v>4</v>
      </c>
      <c r="C13" s="52">
        <v>25.8</v>
      </c>
      <c r="D13" s="148">
        <v>12.9</v>
      </c>
      <c r="E13" s="54">
        <v>11.3</v>
      </c>
      <c r="F13" s="52">
        <v>25.2</v>
      </c>
      <c r="G13" s="54">
        <v>14.6</v>
      </c>
      <c r="H13" s="183">
        <v>10</v>
      </c>
    </row>
    <row r="14" spans="2:10" s="2" customFormat="1" x14ac:dyDescent="0.25">
      <c r="B14" s="157" t="s">
        <v>6</v>
      </c>
      <c r="C14" s="57">
        <v>206</v>
      </c>
      <c r="D14" s="147">
        <v>257</v>
      </c>
      <c r="E14" s="59">
        <v>97</v>
      </c>
      <c r="F14" s="57">
        <v>237</v>
      </c>
      <c r="G14" s="59">
        <v>257</v>
      </c>
      <c r="H14" s="102">
        <v>236</v>
      </c>
    </row>
    <row r="15" spans="2:10" s="2" customFormat="1" x14ac:dyDescent="0.25">
      <c r="B15" s="159" t="s">
        <v>21</v>
      </c>
      <c r="C15" s="62" t="s">
        <v>124</v>
      </c>
      <c r="D15" s="145" t="s">
        <v>124</v>
      </c>
      <c r="E15" s="59" t="s">
        <v>125</v>
      </c>
      <c r="F15" s="62" t="s">
        <v>123</v>
      </c>
      <c r="G15" s="64" t="s">
        <v>124</v>
      </c>
      <c r="H15" s="61" t="s">
        <v>123</v>
      </c>
      <c r="I15" s="78"/>
    </row>
    <row r="16" spans="2:10" s="2" customFormat="1" ht="15.75" thickBot="1" x14ac:dyDescent="0.3">
      <c r="B16" s="158" t="s">
        <v>5</v>
      </c>
      <c r="C16" s="71">
        <v>28.4</v>
      </c>
      <c r="D16" s="146">
        <v>29.4</v>
      </c>
      <c r="E16" s="50">
        <v>17.2</v>
      </c>
      <c r="F16" s="48">
        <v>20.399999999999999</v>
      </c>
      <c r="G16" s="50" t="s">
        <v>138</v>
      </c>
      <c r="H16" s="111">
        <v>22.3</v>
      </c>
    </row>
    <row r="17" spans="2:8" s="2" customFormat="1" x14ac:dyDescent="0.25">
      <c r="B17" s="156" t="s">
        <v>4</v>
      </c>
      <c r="C17" s="65">
        <v>29.5</v>
      </c>
      <c r="D17" s="67">
        <v>11.4</v>
      </c>
      <c r="E17" s="67">
        <v>9.1</v>
      </c>
      <c r="F17" s="65">
        <v>30.2</v>
      </c>
      <c r="G17" s="67">
        <v>8.5</v>
      </c>
      <c r="H17" s="68">
        <v>5</v>
      </c>
    </row>
    <row r="18" spans="2:8" s="2" customFormat="1" ht="30" x14ac:dyDescent="0.25">
      <c r="B18" s="157" t="s">
        <v>3</v>
      </c>
      <c r="C18" s="57">
        <v>15</v>
      </c>
      <c r="D18" s="59">
        <v>2</v>
      </c>
      <c r="E18" s="64" t="s">
        <v>126</v>
      </c>
      <c r="F18" s="57">
        <v>14</v>
      </c>
      <c r="G18" s="59">
        <v>15</v>
      </c>
      <c r="H18" s="102">
        <v>17</v>
      </c>
    </row>
    <row r="19" spans="2:8" s="2" customFormat="1" x14ac:dyDescent="0.25">
      <c r="B19" s="160" t="s">
        <v>2</v>
      </c>
      <c r="C19" s="287" t="s">
        <v>127</v>
      </c>
      <c r="D19" s="311"/>
      <c r="E19" s="288"/>
      <c r="F19" s="287" t="s">
        <v>137</v>
      </c>
      <c r="G19" s="311"/>
      <c r="H19" s="312"/>
    </row>
    <row r="20" spans="2:8" s="2" customFormat="1" ht="30" customHeight="1" thickBot="1" x14ac:dyDescent="0.3">
      <c r="B20" s="161" t="s">
        <v>1</v>
      </c>
      <c r="C20" s="264" t="s">
        <v>22</v>
      </c>
      <c r="D20" s="265"/>
      <c r="E20" s="266"/>
      <c r="F20" s="264" t="s">
        <v>22</v>
      </c>
      <c r="G20" s="265"/>
      <c r="H20" s="267"/>
    </row>
    <row r="21" spans="2:8" s="152" customFormat="1" x14ac:dyDescent="0.25">
      <c r="B21" s="205" t="s">
        <v>163</v>
      </c>
      <c r="C21" s="203"/>
      <c r="D21" s="203"/>
      <c r="E21" s="203"/>
      <c r="F21" s="203"/>
      <c r="G21" s="203"/>
      <c r="H21" s="206"/>
    </row>
    <row r="22" spans="2:8" s="152" customFormat="1" x14ac:dyDescent="0.25">
      <c r="B22" s="207" t="s">
        <v>164</v>
      </c>
      <c r="C22" s="208"/>
      <c r="D22" s="208"/>
      <c r="E22" s="208"/>
      <c r="F22" s="208"/>
      <c r="G22" s="208"/>
      <c r="H22" s="209"/>
    </row>
    <row r="23" spans="2:8" s="2" customFormat="1" x14ac:dyDescent="0.25">
      <c r="B23" s="207" t="s">
        <v>165</v>
      </c>
      <c r="C23" s="204"/>
      <c r="D23" s="204"/>
      <c r="E23" s="204"/>
      <c r="F23" s="204"/>
      <c r="G23" s="204"/>
      <c r="H23" s="210"/>
    </row>
    <row r="24" spans="2:8" s="2" customFormat="1" ht="15.75" thickBot="1" x14ac:dyDescent="0.3">
      <c r="B24" s="211"/>
      <c r="C24" s="212"/>
      <c r="D24" s="212"/>
      <c r="E24" s="212"/>
      <c r="F24" s="212"/>
      <c r="G24" s="212"/>
      <c r="H24" s="213"/>
    </row>
    <row r="25" spans="2:8" s="152" customFormat="1" x14ac:dyDescent="0.25">
      <c r="B25"/>
      <c r="C25"/>
      <c r="D25"/>
      <c r="E25"/>
      <c r="F25"/>
      <c r="G25"/>
      <c r="H25"/>
    </row>
    <row r="26" spans="2:8" s="152" customFormat="1" x14ac:dyDescent="0.25">
      <c r="B26"/>
      <c r="C26"/>
      <c r="D26"/>
      <c r="E26"/>
      <c r="F26"/>
      <c r="G26"/>
      <c r="H26"/>
    </row>
    <row r="27" spans="2:8" s="152" customFormat="1" ht="15.75" thickBot="1" x14ac:dyDescent="0.3">
      <c r="B27"/>
      <c r="C27"/>
      <c r="D27"/>
      <c r="E27"/>
      <c r="F27"/>
      <c r="G27"/>
      <c r="H27"/>
    </row>
    <row r="28" spans="2:8" s="152" customFormat="1" x14ac:dyDescent="0.25">
      <c r="B28" s="191" t="s">
        <v>161</v>
      </c>
      <c r="C28" s="192"/>
      <c r="D28" s="192"/>
      <c r="E28" s="192"/>
      <c r="F28" s="192"/>
      <c r="G28" s="192"/>
      <c r="H28" s="193"/>
    </row>
    <row r="29" spans="2:8" s="152" customFormat="1" x14ac:dyDescent="0.25">
      <c r="B29" s="194"/>
      <c r="C29" s="195"/>
      <c r="D29" s="195"/>
      <c r="E29" s="195"/>
      <c r="F29" s="195"/>
      <c r="G29" s="195"/>
      <c r="H29" s="196"/>
    </row>
    <row r="30" spans="2:8" s="152" customFormat="1" x14ac:dyDescent="0.25">
      <c r="B30" s="194"/>
      <c r="C30" s="195"/>
      <c r="D30" s="195"/>
      <c r="E30" s="195"/>
      <c r="F30" s="195"/>
      <c r="G30" s="195"/>
      <c r="H30" s="196"/>
    </row>
    <row r="31" spans="2:8" ht="15.75" thickBot="1" x14ac:dyDescent="0.3">
      <c r="B31" s="197"/>
      <c r="C31" s="198"/>
      <c r="D31" s="198"/>
      <c r="E31" s="198"/>
      <c r="F31" s="198"/>
      <c r="G31" s="198"/>
      <c r="H31" s="199"/>
    </row>
    <row r="32" spans="2:8" x14ac:dyDescent="0.25">
      <c r="B32" s="200" t="s">
        <v>162</v>
      </c>
      <c r="C32" s="201"/>
      <c r="D32" s="201"/>
      <c r="E32" s="201"/>
      <c r="F32" s="201"/>
      <c r="G32" s="201"/>
      <c r="H32" s="202"/>
    </row>
    <row r="33" spans="2:8" x14ac:dyDescent="0.25">
      <c r="B33" s="194"/>
      <c r="C33" s="195"/>
      <c r="D33" s="195"/>
      <c r="E33" s="195"/>
      <c r="F33" s="195"/>
      <c r="G33" s="195"/>
      <c r="H33" s="196"/>
    </row>
    <row r="34" spans="2:8" x14ac:dyDescent="0.25">
      <c r="B34" s="194"/>
      <c r="C34" s="195"/>
      <c r="D34" s="195"/>
      <c r="E34" s="195"/>
      <c r="F34" s="195"/>
      <c r="G34" s="195"/>
      <c r="H34" s="196"/>
    </row>
    <row r="35" spans="2:8" ht="15.75" thickBot="1" x14ac:dyDescent="0.3">
      <c r="B35" s="197"/>
      <c r="C35" s="198"/>
      <c r="D35" s="198"/>
      <c r="E35" s="198"/>
      <c r="F35" s="198"/>
      <c r="G35" s="198"/>
      <c r="H35" s="199"/>
    </row>
  </sheetData>
  <mergeCells count="23">
    <mergeCell ref="C19:E19"/>
    <mergeCell ref="F19:H19"/>
    <mergeCell ref="C20:E20"/>
    <mergeCell ref="F20:H20"/>
    <mergeCell ref="C7:D7"/>
    <mergeCell ref="C8:D8"/>
    <mergeCell ref="C9:E9"/>
    <mergeCell ref="C10:E10"/>
    <mergeCell ref="C11:E11"/>
    <mergeCell ref="C12:E12"/>
    <mergeCell ref="F7:G7"/>
    <mergeCell ref="F8:G8"/>
    <mergeCell ref="F9:H9"/>
    <mergeCell ref="F10:H10"/>
    <mergeCell ref="F11:H11"/>
    <mergeCell ref="F12:H12"/>
    <mergeCell ref="B2:H2"/>
    <mergeCell ref="C4:E4"/>
    <mergeCell ref="F4:G4"/>
    <mergeCell ref="C5:E5"/>
    <mergeCell ref="F5:G5"/>
    <mergeCell ref="C6:E6"/>
    <mergeCell ref="F6:H6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8"/>
  <sheetViews>
    <sheetView zoomScale="80" zoomScaleNormal="80" workbookViewId="0">
      <selection activeCell="B36" sqref="B36"/>
    </sheetView>
  </sheetViews>
  <sheetFormatPr defaultRowHeight="15" x14ac:dyDescent="0.25"/>
  <cols>
    <col min="2" max="2" width="20.5703125" customWidth="1"/>
    <col min="3" max="4" width="12.7109375" customWidth="1"/>
    <col min="5" max="5" width="17.7109375" bestFit="1" customWidth="1"/>
    <col min="6" max="6" width="12.7109375" customWidth="1"/>
    <col min="7" max="7" width="14.28515625" customWidth="1"/>
    <col min="10" max="11" width="11.28515625" bestFit="1" customWidth="1"/>
    <col min="12" max="12" width="12.42578125" bestFit="1" customWidth="1"/>
    <col min="16" max="18" width="9.140625" customWidth="1"/>
  </cols>
  <sheetData>
    <row r="1" spans="2:12" ht="15.75" thickBot="1" x14ac:dyDescent="0.3"/>
    <row r="2" spans="2:12" ht="19.5" thickBot="1" x14ac:dyDescent="0.35">
      <c r="B2" s="308" t="s">
        <v>182</v>
      </c>
      <c r="C2" s="309"/>
      <c r="D2" s="309"/>
      <c r="E2" s="309"/>
      <c r="F2" s="309"/>
      <c r="G2" s="310"/>
      <c r="I2" s="1" t="s">
        <v>0</v>
      </c>
    </row>
    <row r="3" spans="2:12" ht="15.75" thickBot="1" x14ac:dyDescent="0.3"/>
    <row r="4" spans="2:12" s="2" customFormat="1" x14ac:dyDescent="0.25">
      <c r="B4" s="153" t="s">
        <v>19</v>
      </c>
      <c r="C4" s="290">
        <v>2611</v>
      </c>
      <c r="D4" s="291"/>
      <c r="E4" s="174" t="s">
        <v>18</v>
      </c>
      <c r="F4" s="327">
        <v>38</v>
      </c>
      <c r="G4" s="328"/>
      <c r="I4" s="178"/>
      <c r="J4" s="178"/>
      <c r="K4" s="178"/>
    </row>
    <row r="5" spans="2:12" s="2" customFormat="1" ht="15.75" thickBot="1" x14ac:dyDescent="0.3">
      <c r="B5" s="154" t="s">
        <v>17</v>
      </c>
      <c r="C5" s="292" t="s">
        <v>116</v>
      </c>
      <c r="D5" s="293"/>
      <c r="E5" s="175" t="s">
        <v>16</v>
      </c>
      <c r="F5" s="320">
        <v>37.9</v>
      </c>
      <c r="G5" s="321"/>
    </row>
    <row r="6" spans="2:12" s="2" customFormat="1" ht="15.75" thickBot="1" x14ac:dyDescent="0.3">
      <c r="B6" s="155" t="s">
        <v>15</v>
      </c>
      <c r="C6" s="305" t="s">
        <v>14</v>
      </c>
      <c r="D6" s="307"/>
      <c r="E6" s="316" t="s">
        <v>13</v>
      </c>
      <c r="F6" s="317"/>
      <c r="G6" s="318"/>
    </row>
    <row r="7" spans="2:12" s="2" customFormat="1" x14ac:dyDescent="0.25">
      <c r="B7" s="156" t="s">
        <v>4</v>
      </c>
      <c r="C7" s="284">
        <v>38</v>
      </c>
      <c r="D7" s="302"/>
      <c r="E7" s="284">
        <v>25.4</v>
      </c>
      <c r="F7" s="303"/>
      <c r="G7" s="141">
        <v>12.5</v>
      </c>
    </row>
    <row r="8" spans="2:12" s="2" customFormat="1" ht="15" customHeight="1" thickBot="1" x14ac:dyDescent="0.3">
      <c r="B8" s="157" t="s">
        <v>12</v>
      </c>
      <c r="C8" s="261" t="s">
        <v>10</v>
      </c>
      <c r="D8" s="263"/>
      <c r="E8" s="261" t="s">
        <v>10</v>
      </c>
      <c r="F8" s="304"/>
      <c r="G8" s="169" t="s">
        <v>11</v>
      </c>
    </row>
    <row r="9" spans="2:12" s="2" customFormat="1" x14ac:dyDescent="0.25">
      <c r="B9" s="156" t="s">
        <v>4</v>
      </c>
      <c r="C9" s="284">
        <v>38</v>
      </c>
      <c r="D9" s="302"/>
      <c r="E9" s="284">
        <v>37.9</v>
      </c>
      <c r="F9" s="285"/>
      <c r="G9" s="286"/>
    </row>
    <row r="10" spans="2:12" s="2" customFormat="1" ht="15.75" thickBot="1" x14ac:dyDescent="0.3">
      <c r="B10" s="157" t="s">
        <v>9</v>
      </c>
      <c r="C10" s="261" t="s">
        <v>130</v>
      </c>
      <c r="D10" s="263"/>
      <c r="E10" s="261" t="s">
        <v>130</v>
      </c>
      <c r="F10" s="262"/>
      <c r="G10" s="289"/>
    </row>
    <row r="11" spans="2:12" s="2" customFormat="1" x14ac:dyDescent="0.25">
      <c r="B11" s="156" t="s">
        <v>4</v>
      </c>
      <c r="C11" s="284">
        <v>38</v>
      </c>
      <c r="D11" s="302"/>
      <c r="E11" s="284">
        <v>3.8</v>
      </c>
      <c r="F11" s="303"/>
      <c r="G11" s="141">
        <v>34.1</v>
      </c>
    </row>
    <row r="12" spans="2:12" s="2" customFormat="1" ht="15.75" thickBot="1" x14ac:dyDescent="0.3">
      <c r="B12" s="158" t="s">
        <v>8</v>
      </c>
      <c r="C12" s="261" t="s">
        <v>7</v>
      </c>
      <c r="D12" s="263"/>
      <c r="E12" s="261" t="s">
        <v>122</v>
      </c>
      <c r="F12" s="304"/>
      <c r="G12" s="171" t="s">
        <v>7</v>
      </c>
    </row>
    <row r="13" spans="2:12" s="2" customFormat="1" x14ac:dyDescent="0.25">
      <c r="B13" s="156" t="s">
        <v>4</v>
      </c>
      <c r="C13" s="167">
        <v>27.8</v>
      </c>
      <c r="D13" s="54">
        <v>10.199999999999999</v>
      </c>
      <c r="E13" s="52">
        <v>31</v>
      </c>
      <c r="F13" s="54">
        <v>4.7</v>
      </c>
      <c r="G13" s="141">
        <v>1.3</v>
      </c>
    </row>
    <row r="14" spans="2:12" s="2" customFormat="1" x14ac:dyDescent="0.25">
      <c r="B14" s="157" t="s">
        <v>6</v>
      </c>
      <c r="C14" s="166">
        <v>137</v>
      </c>
      <c r="D14" s="59">
        <v>117</v>
      </c>
      <c r="E14" s="57">
        <v>107</v>
      </c>
      <c r="F14" s="168">
        <v>67</v>
      </c>
      <c r="G14" s="61">
        <v>87</v>
      </c>
    </row>
    <row r="15" spans="2:12" s="2" customFormat="1" x14ac:dyDescent="0.25">
      <c r="B15" s="159" t="s">
        <v>21</v>
      </c>
      <c r="C15" s="166" t="s">
        <v>131</v>
      </c>
      <c r="D15" s="59" t="s">
        <v>131</v>
      </c>
      <c r="E15" s="62" t="s">
        <v>139</v>
      </c>
      <c r="F15" s="144" t="s">
        <v>140</v>
      </c>
      <c r="G15" s="61" t="s">
        <v>143</v>
      </c>
      <c r="L15" s="78"/>
    </row>
    <row r="16" spans="2:12" s="2" customFormat="1" ht="15.75" thickBot="1" x14ac:dyDescent="0.3">
      <c r="B16" s="158" t="s">
        <v>5</v>
      </c>
      <c r="C16" s="164">
        <v>28.7</v>
      </c>
      <c r="D16" s="50">
        <v>24.8</v>
      </c>
      <c r="E16" s="48" t="s">
        <v>142</v>
      </c>
      <c r="F16" s="165" t="s">
        <v>141</v>
      </c>
      <c r="G16" s="51">
        <v>21.2</v>
      </c>
      <c r="J16" s="150"/>
      <c r="K16" s="150"/>
    </row>
    <row r="17" spans="2:7" s="2" customFormat="1" x14ac:dyDescent="0.25">
      <c r="B17" s="156" t="s">
        <v>4</v>
      </c>
      <c r="C17" s="167">
        <v>27.8</v>
      </c>
      <c r="D17" s="54">
        <v>10.199999999999999</v>
      </c>
      <c r="E17" s="65">
        <v>23.8</v>
      </c>
      <c r="F17" s="151">
        <v>8.5</v>
      </c>
      <c r="G17" s="68">
        <v>2.7</v>
      </c>
    </row>
    <row r="18" spans="2:7" s="2" customFormat="1" x14ac:dyDescent="0.25">
      <c r="B18" s="157" t="s">
        <v>3</v>
      </c>
      <c r="C18" s="57">
        <v>8</v>
      </c>
      <c r="D18" s="64">
        <v>9</v>
      </c>
      <c r="E18" s="57">
        <v>9</v>
      </c>
      <c r="F18" s="170">
        <v>7</v>
      </c>
      <c r="G18" s="102">
        <v>4</v>
      </c>
    </row>
    <row r="19" spans="2:7" s="2" customFormat="1" x14ac:dyDescent="0.25">
      <c r="B19" s="160" t="s">
        <v>2</v>
      </c>
      <c r="C19" s="287" t="s">
        <v>132</v>
      </c>
      <c r="D19" s="288"/>
      <c r="E19" s="287" t="s">
        <v>144</v>
      </c>
      <c r="F19" s="311"/>
      <c r="G19" s="312"/>
    </row>
    <row r="20" spans="2:7" s="2" customFormat="1" ht="30" customHeight="1" thickBot="1" x14ac:dyDescent="0.3">
      <c r="B20" s="161" t="s">
        <v>1</v>
      </c>
      <c r="C20" s="264"/>
      <c r="D20" s="266"/>
      <c r="E20" s="264" t="s">
        <v>145</v>
      </c>
      <c r="F20" s="265"/>
      <c r="G20" s="267"/>
    </row>
    <row r="21" spans="2:7" s="152" customFormat="1" x14ac:dyDescent="0.25">
      <c r="B21" s="205" t="s">
        <v>163</v>
      </c>
      <c r="C21" s="203"/>
      <c r="D21" s="203"/>
      <c r="E21" s="203"/>
      <c r="F21" s="203"/>
      <c r="G21" s="206"/>
    </row>
    <row r="22" spans="2:7" s="152" customFormat="1" x14ac:dyDescent="0.25">
      <c r="B22" s="207" t="s">
        <v>166</v>
      </c>
      <c r="C22" s="208"/>
      <c r="D22" s="208"/>
      <c r="E22" s="208"/>
      <c r="F22" s="208"/>
      <c r="G22" s="209"/>
    </row>
    <row r="23" spans="2:7" s="2" customFormat="1" x14ac:dyDescent="0.25">
      <c r="B23" s="207" t="s">
        <v>167</v>
      </c>
      <c r="C23" s="208"/>
      <c r="D23" s="208"/>
      <c r="E23" s="208"/>
      <c r="F23" s="208"/>
      <c r="G23" s="209"/>
    </row>
    <row r="24" spans="2:7" s="2" customFormat="1" x14ac:dyDescent="0.25">
      <c r="B24" s="207" t="s">
        <v>168</v>
      </c>
      <c r="C24" s="208"/>
      <c r="D24" s="208"/>
      <c r="E24" s="208"/>
      <c r="F24" s="208"/>
      <c r="G24" s="209"/>
    </row>
    <row r="25" spans="2:7" s="152" customFormat="1" x14ac:dyDescent="0.25">
      <c r="B25" s="207" t="s">
        <v>169</v>
      </c>
      <c r="C25" s="208"/>
      <c r="D25" s="208"/>
      <c r="E25" s="208"/>
      <c r="F25" s="208"/>
      <c r="G25" s="209"/>
    </row>
    <row r="26" spans="2:7" s="152" customFormat="1" x14ac:dyDescent="0.25">
      <c r="B26" s="214" t="s">
        <v>170</v>
      </c>
      <c r="C26" s="208"/>
      <c r="D26" s="208"/>
      <c r="E26" s="208"/>
      <c r="F26" s="208"/>
      <c r="G26" s="209"/>
    </row>
    <row r="27" spans="2:7" s="152" customFormat="1" ht="15.75" thickBot="1" x14ac:dyDescent="0.3">
      <c r="B27" s="215"/>
      <c r="C27" s="216"/>
      <c r="D27" s="216"/>
      <c r="E27" s="216"/>
      <c r="F27" s="216"/>
      <c r="G27" s="217"/>
    </row>
    <row r="28" spans="2:7" s="152" customFormat="1" x14ac:dyDescent="0.25">
      <c r="B28"/>
      <c r="C28"/>
      <c r="D28"/>
      <c r="E28"/>
      <c r="F28"/>
      <c r="G28"/>
    </row>
    <row r="29" spans="2:7" s="152" customFormat="1" x14ac:dyDescent="0.25">
      <c r="B29"/>
      <c r="C29"/>
      <c r="D29"/>
      <c r="E29"/>
      <c r="F29"/>
      <c r="G29"/>
    </row>
    <row r="30" spans="2:7" s="152" customFormat="1" ht="15.75" thickBot="1" x14ac:dyDescent="0.3">
      <c r="B30"/>
      <c r="C30"/>
      <c r="D30"/>
      <c r="E30"/>
      <c r="F30"/>
      <c r="G30"/>
    </row>
    <row r="31" spans="2:7" x14ac:dyDescent="0.25">
      <c r="B31" s="191" t="s">
        <v>161</v>
      </c>
      <c r="C31" s="192"/>
      <c r="D31" s="192"/>
      <c r="E31" s="192"/>
      <c r="F31" s="192"/>
      <c r="G31" s="193"/>
    </row>
    <row r="32" spans="2:7" x14ac:dyDescent="0.25">
      <c r="B32" s="194"/>
      <c r="C32" s="195"/>
      <c r="D32" s="195"/>
      <c r="E32" s="195"/>
      <c r="F32" s="195"/>
      <c r="G32" s="196"/>
    </row>
    <row r="33" spans="2:7" x14ac:dyDescent="0.25">
      <c r="B33" s="194"/>
      <c r="C33" s="195"/>
      <c r="D33" s="195"/>
      <c r="E33" s="195"/>
      <c r="F33" s="195"/>
      <c r="G33" s="196"/>
    </row>
    <row r="34" spans="2:7" ht="15.75" thickBot="1" x14ac:dyDescent="0.3">
      <c r="B34" s="197"/>
      <c r="C34" s="198"/>
      <c r="D34" s="198"/>
      <c r="E34" s="198"/>
      <c r="F34" s="198"/>
      <c r="G34" s="199"/>
    </row>
    <row r="35" spans="2:7" x14ac:dyDescent="0.25">
      <c r="B35" s="200" t="s">
        <v>162</v>
      </c>
      <c r="C35" s="201"/>
      <c r="D35" s="201"/>
      <c r="E35" s="201"/>
      <c r="F35" s="201"/>
      <c r="G35" s="202"/>
    </row>
    <row r="36" spans="2:7" x14ac:dyDescent="0.25">
      <c r="B36" s="194"/>
      <c r="C36" s="195"/>
      <c r="D36" s="195"/>
      <c r="E36" s="195"/>
      <c r="F36" s="195"/>
      <c r="G36" s="196"/>
    </row>
    <row r="37" spans="2:7" x14ac:dyDescent="0.25">
      <c r="B37" s="194"/>
      <c r="C37" s="195"/>
      <c r="D37" s="195"/>
      <c r="E37" s="195"/>
      <c r="F37" s="195"/>
      <c r="G37" s="196"/>
    </row>
    <row r="38" spans="2:7" ht="15.75" thickBot="1" x14ac:dyDescent="0.3">
      <c r="B38" s="197"/>
      <c r="C38" s="198"/>
      <c r="D38" s="198"/>
      <c r="E38" s="198"/>
      <c r="F38" s="198"/>
      <c r="G38" s="199"/>
    </row>
  </sheetData>
  <mergeCells count="23">
    <mergeCell ref="C19:D19"/>
    <mergeCell ref="E19:G19"/>
    <mergeCell ref="C12:D12"/>
    <mergeCell ref="C20:D20"/>
    <mergeCell ref="E20:G20"/>
    <mergeCell ref="B2:G2"/>
    <mergeCell ref="C4:D4"/>
    <mergeCell ref="F4:G4"/>
    <mergeCell ref="C5:D5"/>
    <mergeCell ref="F5:G5"/>
    <mergeCell ref="E10:G10"/>
    <mergeCell ref="E11:F11"/>
    <mergeCell ref="E12:F12"/>
    <mergeCell ref="C6:D6"/>
    <mergeCell ref="E6:G6"/>
    <mergeCell ref="C7:D7"/>
    <mergeCell ref="C8:D8"/>
    <mergeCell ref="C9:D9"/>
    <mergeCell ref="C10:D10"/>
    <mergeCell ref="C11:D11"/>
    <mergeCell ref="E7:F7"/>
    <mergeCell ref="E8:F8"/>
    <mergeCell ref="E9:G9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29" t="s">
        <v>81</v>
      </c>
      <c r="C2" s="330"/>
      <c r="D2" s="330"/>
      <c r="E2" s="330"/>
      <c r="F2" s="330"/>
      <c r="G2" s="331"/>
      <c r="J2" s="1" t="s">
        <v>0</v>
      </c>
    </row>
    <row r="3" spans="2:10" ht="15.75" thickBot="1" x14ac:dyDescent="0.3"/>
    <row r="4" spans="2:10" x14ac:dyDescent="0.25">
      <c r="B4" s="25" t="s">
        <v>19</v>
      </c>
      <c r="C4" s="249">
        <v>1307</v>
      </c>
      <c r="D4" s="250"/>
      <c r="E4" s="250"/>
      <c r="F4" s="100" t="s">
        <v>18</v>
      </c>
      <c r="G4" s="133">
        <v>16</v>
      </c>
    </row>
    <row r="5" spans="2:10" ht="15.75" thickBot="1" x14ac:dyDescent="0.3">
      <c r="B5" s="24" t="s">
        <v>17</v>
      </c>
      <c r="C5" s="253" t="s">
        <v>32</v>
      </c>
      <c r="D5" s="254"/>
      <c r="E5" s="254"/>
      <c r="F5" s="101" t="s">
        <v>16</v>
      </c>
      <c r="G5" s="134">
        <v>17.3</v>
      </c>
    </row>
    <row r="6" spans="2:10" ht="15.75" thickBot="1" x14ac:dyDescent="0.3">
      <c r="B6" s="23" t="s">
        <v>15</v>
      </c>
      <c r="C6" s="257" t="s">
        <v>14</v>
      </c>
      <c r="D6" s="258"/>
      <c r="E6" s="259"/>
      <c r="F6" s="257" t="s">
        <v>13</v>
      </c>
      <c r="G6" s="260"/>
    </row>
    <row r="7" spans="2:10" x14ac:dyDescent="0.25">
      <c r="B7" s="12" t="s">
        <v>4</v>
      </c>
      <c r="C7" s="354">
        <v>16</v>
      </c>
      <c r="D7" s="356"/>
      <c r="E7" s="357"/>
      <c r="F7" s="354">
        <v>17.3</v>
      </c>
      <c r="G7" s="355"/>
    </row>
    <row r="8" spans="2:10" ht="15" customHeight="1" x14ac:dyDescent="0.25">
      <c r="B8" s="8" t="s">
        <v>12</v>
      </c>
      <c r="C8" s="242" t="s">
        <v>10</v>
      </c>
      <c r="D8" s="243"/>
      <c r="E8" s="358"/>
      <c r="F8" s="242" t="s">
        <v>10</v>
      </c>
      <c r="G8" s="245"/>
    </row>
    <row r="9" spans="2:10" x14ac:dyDescent="0.25">
      <c r="B9" s="8" t="s">
        <v>9</v>
      </c>
      <c r="C9" s="242" t="s">
        <v>67</v>
      </c>
      <c r="D9" s="243"/>
      <c r="E9" s="358"/>
      <c r="F9" s="242" t="s">
        <v>67</v>
      </c>
      <c r="G9" s="245"/>
    </row>
    <row r="10" spans="2:10" ht="15.75" thickBot="1" x14ac:dyDescent="0.3">
      <c r="B10" s="16" t="s">
        <v>8</v>
      </c>
      <c r="C10" s="261" t="s">
        <v>7</v>
      </c>
      <c r="D10" s="262"/>
      <c r="E10" s="263"/>
      <c r="F10" s="261" t="s">
        <v>7</v>
      </c>
      <c r="G10" s="289"/>
    </row>
    <row r="11" spans="2:10" x14ac:dyDescent="0.25">
      <c r="B11" s="12" t="s">
        <v>4</v>
      </c>
      <c r="C11" s="354">
        <v>10.199999999999999</v>
      </c>
      <c r="D11" s="359"/>
      <c r="E11" s="21">
        <v>5.8</v>
      </c>
      <c r="F11" s="354">
        <v>17.3</v>
      </c>
      <c r="G11" s="355"/>
    </row>
    <row r="12" spans="2:10" x14ac:dyDescent="0.25">
      <c r="B12" s="8" t="s">
        <v>6</v>
      </c>
      <c r="C12" s="242">
        <v>199</v>
      </c>
      <c r="D12" s="244"/>
      <c r="E12" s="5">
        <v>239</v>
      </c>
      <c r="F12" s="242">
        <v>210</v>
      </c>
      <c r="G12" s="245"/>
    </row>
    <row r="13" spans="2:10" x14ac:dyDescent="0.25">
      <c r="B13" s="19" t="s">
        <v>21</v>
      </c>
      <c r="C13" s="332" t="s">
        <v>68</v>
      </c>
      <c r="D13" s="333"/>
      <c r="E13" s="334"/>
      <c r="F13" s="242" t="s">
        <v>68</v>
      </c>
      <c r="G13" s="245"/>
    </row>
    <row r="14" spans="2:10" ht="15.75" thickBot="1" x14ac:dyDescent="0.3">
      <c r="B14" s="16" t="s">
        <v>5</v>
      </c>
      <c r="C14" s="335">
        <v>26.6</v>
      </c>
      <c r="D14" s="336"/>
      <c r="E14" s="14">
        <v>23.3</v>
      </c>
      <c r="F14" s="261">
        <v>24.5</v>
      </c>
      <c r="G14" s="289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354">
        <v>17.3</v>
      </c>
      <c r="G15" s="355"/>
    </row>
    <row r="16" spans="2:10" s="2" customFormat="1" ht="30" x14ac:dyDescent="0.25">
      <c r="B16" s="76" t="s">
        <v>3</v>
      </c>
      <c r="C16" s="57">
        <v>13</v>
      </c>
      <c r="D16" s="59">
        <v>12</v>
      </c>
      <c r="E16" s="64" t="s">
        <v>69</v>
      </c>
      <c r="F16" s="287">
        <v>12</v>
      </c>
      <c r="G16" s="312"/>
    </row>
    <row r="17" spans="2:7" x14ac:dyDescent="0.25">
      <c r="B17" s="6" t="s">
        <v>2</v>
      </c>
      <c r="C17" s="242" t="s">
        <v>70</v>
      </c>
      <c r="D17" s="243"/>
      <c r="E17" s="244"/>
      <c r="F17" s="242" t="s">
        <v>82</v>
      </c>
      <c r="G17" s="245"/>
    </row>
    <row r="18" spans="2:7" s="2" customFormat="1" ht="30" customHeight="1" thickBot="1" x14ac:dyDescent="0.3">
      <c r="B18" s="3" t="s">
        <v>1</v>
      </c>
      <c r="C18" s="264" t="s">
        <v>22</v>
      </c>
      <c r="D18" s="265"/>
      <c r="E18" s="266"/>
      <c r="F18" s="264" t="s">
        <v>22</v>
      </c>
      <c r="G18" s="267"/>
    </row>
    <row r="19" spans="2:7" x14ac:dyDescent="0.25">
      <c r="B19" s="268" t="s">
        <v>96</v>
      </c>
      <c r="C19" s="269"/>
      <c r="D19" s="269"/>
      <c r="E19" s="269"/>
      <c r="F19" s="269"/>
      <c r="G19" s="270"/>
    </row>
    <row r="20" spans="2:7" ht="30" customHeight="1" thickBot="1" x14ac:dyDescent="0.3">
      <c r="B20" s="271"/>
      <c r="C20" s="272"/>
      <c r="D20" s="272"/>
      <c r="E20" s="272"/>
      <c r="F20" s="272"/>
      <c r="G20" s="273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37" t="s">
        <v>107</v>
      </c>
      <c r="C23" s="346"/>
      <c r="D23" s="346"/>
      <c r="E23" s="346"/>
      <c r="F23" s="346"/>
      <c r="G23" s="347"/>
    </row>
    <row r="24" spans="2:7" x14ac:dyDescent="0.25">
      <c r="B24" s="348"/>
      <c r="C24" s="349"/>
      <c r="D24" s="349"/>
      <c r="E24" s="349"/>
      <c r="F24" s="349"/>
      <c r="G24" s="350"/>
    </row>
    <row r="25" spans="2:7" ht="15.75" thickBot="1" x14ac:dyDescent="0.3">
      <c r="B25" s="351"/>
      <c r="C25" s="352"/>
      <c r="D25" s="352"/>
      <c r="E25" s="352"/>
      <c r="F25" s="352"/>
      <c r="G25" s="353"/>
    </row>
    <row r="26" spans="2:7" x14ac:dyDescent="0.25">
      <c r="B26" s="337" t="s">
        <v>105</v>
      </c>
      <c r="C26" s="338"/>
      <c r="D26" s="338"/>
      <c r="E26" s="338"/>
      <c r="F26" s="338"/>
      <c r="G26" s="339"/>
    </row>
    <row r="27" spans="2:7" x14ac:dyDescent="0.25">
      <c r="B27" s="340"/>
      <c r="C27" s="341"/>
      <c r="D27" s="341"/>
      <c r="E27" s="341"/>
      <c r="F27" s="341"/>
      <c r="G27" s="342"/>
    </row>
    <row r="28" spans="2:7" ht="15.75" thickBot="1" x14ac:dyDescent="0.3">
      <c r="B28" s="343"/>
      <c r="C28" s="344"/>
      <c r="D28" s="344"/>
      <c r="E28" s="344"/>
      <c r="F28" s="344"/>
      <c r="G28" s="345"/>
    </row>
  </sheetData>
  <mergeCells count="30">
    <mergeCell ref="F7:G7"/>
    <mergeCell ref="F8:G8"/>
    <mergeCell ref="F9:G9"/>
    <mergeCell ref="F10:G10"/>
    <mergeCell ref="F13:G13"/>
    <mergeCell ref="F11:G11"/>
    <mergeCell ref="F12:G12"/>
    <mergeCell ref="C7:E7"/>
    <mergeCell ref="C8:E8"/>
    <mergeCell ref="C9:E9"/>
    <mergeCell ref="C10:E10"/>
    <mergeCell ref="C11:D11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6:E6"/>
    <mergeCell ref="F6:G6"/>
    <mergeCell ref="B2:G2"/>
    <mergeCell ref="C4:E4"/>
    <mergeCell ref="C5:E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329" t="s">
        <v>81</v>
      </c>
      <c r="C2" s="330"/>
      <c r="D2" s="330"/>
      <c r="E2" s="330"/>
      <c r="F2" s="330"/>
      <c r="G2" s="331"/>
      <c r="J2" s="1" t="s">
        <v>0</v>
      </c>
    </row>
    <row r="3" spans="1:11" ht="15.75" thickBot="1" x14ac:dyDescent="0.3"/>
    <row r="4" spans="1:11" x14ac:dyDescent="0.25">
      <c r="B4" s="25" t="s">
        <v>19</v>
      </c>
      <c r="C4" s="249">
        <v>1308</v>
      </c>
      <c r="D4" s="250"/>
      <c r="E4" s="251" t="s">
        <v>18</v>
      </c>
      <c r="F4" s="252"/>
      <c r="G4" s="133">
        <v>9</v>
      </c>
    </row>
    <row r="5" spans="1:11" ht="15.75" thickBot="1" x14ac:dyDescent="0.3">
      <c r="B5" s="24" t="s">
        <v>17</v>
      </c>
      <c r="C5" s="253" t="s">
        <v>32</v>
      </c>
      <c r="D5" s="254"/>
      <c r="E5" s="255" t="s">
        <v>16</v>
      </c>
      <c r="F5" s="256"/>
      <c r="G5" s="134">
        <v>8.8000000000000007</v>
      </c>
    </row>
    <row r="6" spans="1:11" ht="15.75" thickBot="1" x14ac:dyDescent="0.3">
      <c r="B6" s="23" t="s">
        <v>15</v>
      </c>
      <c r="C6" s="257" t="s">
        <v>14</v>
      </c>
      <c r="D6" s="259"/>
      <c r="E6" s="257" t="s">
        <v>13</v>
      </c>
      <c r="F6" s="258"/>
      <c r="G6" s="260"/>
    </row>
    <row r="7" spans="1:11" x14ac:dyDescent="0.25">
      <c r="B7" s="12" t="s">
        <v>4</v>
      </c>
      <c r="C7" s="354">
        <v>9</v>
      </c>
      <c r="D7" s="357"/>
      <c r="E7" s="138">
        <v>8.1999999999999993</v>
      </c>
      <c r="F7" s="139">
        <v>0.4</v>
      </c>
      <c r="G7" s="141">
        <v>0.2</v>
      </c>
    </row>
    <row r="8" spans="1:11" ht="15" customHeight="1" x14ac:dyDescent="0.25">
      <c r="B8" s="8" t="s">
        <v>12</v>
      </c>
      <c r="C8" s="242" t="s">
        <v>11</v>
      </c>
      <c r="D8" s="358"/>
      <c r="E8" s="135" t="s">
        <v>11</v>
      </c>
      <c r="F8" s="136" t="s">
        <v>10</v>
      </c>
      <c r="G8" s="140" t="s">
        <v>11</v>
      </c>
    </row>
    <row r="9" spans="1:11" x14ac:dyDescent="0.25">
      <c r="B9" s="8" t="s">
        <v>9</v>
      </c>
      <c r="C9" s="242" t="s">
        <v>34</v>
      </c>
      <c r="D9" s="358"/>
      <c r="E9" s="242" t="s">
        <v>73</v>
      </c>
      <c r="F9" s="243"/>
      <c r="G9" s="137" t="s">
        <v>108</v>
      </c>
    </row>
    <row r="10" spans="1:11" ht="15.75" thickBot="1" x14ac:dyDescent="0.3">
      <c r="B10" s="16" t="s">
        <v>8</v>
      </c>
      <c r="C10" s="261" t="s">
        <v>7</v>
      </c>
      <c r="D10" s="263"/>
      <c r="E10" s="335" t="s">
        <v>7</v>
      </c>
      <c r="F10" s="370"/>
      <c r="G10" s="371"/>
    </row>
    <row r="11" spans="1:11" x14ac:dyDescent="0.25">
      <c r="B11" s="12" t="s">
        <v>4</v>
      </c>
      <c r="C11" s="354">
        <v>9</v>
      </c>
      <c r="D11" s="357"/>
      <c r="E11" s="354">
        <v>7.1</v>
      </c>
      <c r="F11" s="359"/>
      <c r="G11" s="108">
        <v>1.7</v>
      </c>
    </row>
    <row r="12" spans="1:11" x14ac:dyDescent="0.25">
      <c r="B12" s="8" t="s">
        <v>6</v>
      </c>
      <c r="C12" s="242">
        <v>207</v>
      </c>
      <c r="D12" s="358"/>
      <c r="E12" s="242">
        <v>138</v>
      </c>
      <c r="F12" s="244"/>
      <c r="G12" s="107">
        <v>148</v>
      </c>
    </row>
    <row r="13" spans="1:11" x14ac:dyDescent="0.25">
      <c r="B13" s="19" t="s">
        <v>21</v>
      </c>
      <c r="C13" s="332" t="s">
        <v>71</v>
      </c>
      <c r="D13" s="334"/>
      <c r="E13" s="313" t="s">
        <v>111</v>
      </c>
      <c r="F13" s="314"/>
      <c r="G13" s="109" t="s">
        <v>112</v>
      </c>
    </row>
    <row r="14" spans="1:11" ht="15.75" thickBot="1" x14ac:dyDescent="0.3">
      <c r="B14" s="16" t="s">
        <v>5</v>
      </c>
      <c r="C14" s="335">
        <v>32.299999999999997</v>
      </c>
      <c r="D14" s="369"/>
      <c r="E14" s="261">
        <v>34.200000000000003</v>
      </c>
      <c r="F14" s="304"/>
      <c r="G14" s="106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10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3">
        <v>13</v>
      </c>
      <c r="G16" s="4">
        <v>4</v>
      </c>
      <c r="K16" t="s">
        <v>86</v>
      </c>
    </row>
    <row r="17" spans="2:7" x14ac:dyDescent="0.25">
      <c r="B17" s="6" t="s">
        <v>2</v>
      </c>
      <c r="C17" s="242" t="s">
        <v>22</v>
      </c>
      <c r="D17" s="244"/>
      <c r="E17" s="242" t="s">
        <v>113</v>
      </c>
      <c r="F17" s="243"/>
      <c r="G17" s="245"/>
    </row>
    <row r="18" spans="2:7" s="2" customFormat="1" ht="30" customHeight="1" thickBot="1" x14ac:dyDescent="0.3">
      <c r="B18" s="3" t="s">
        <v>1</v>
      </c>
      <c r="C18" s="264" t="s">
        <v>22</v>
      </c>
      <c r="D18" s="266"/>
      <c r="E18" s="264" t="s">
        <v>22</v>
      </c>
      <c r="F18" s="265"/>
      <c r="G18" s="267"/>
    </row>
    <row r="19" spans="2:7" x14ac:dyDescent="0.25">
      <c r="B19" s="268" t="s">
        <v>114</v>
      </c>
      <c r="C19" s="269"/>
      <c r="D19" s="269"/>
      <c r="E19" s="269"/>
      <c r="F19" s="269"/>
      <c r="G19" s="270"/>
    </row>
    <row r="20" spans="2:7" ht="30" customHeight="1" thickBot="1" x14ac:dyDescent="0.3">
      <c r="B20" s="271"/>
      <c r="C20" s="272"/>
      <c r="D20" s="272"/>
      <c r="E20" s="272"/>
      <c r="F20" s="272"/>
      <c r="G20" s="273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37" t="s">
        <v>109</v>
      </c>
      <c r="C23" s="346"/>
      <c r="D23" s="346"/>
      <c r="E23" s="346"/>
      <c r="F23" s="346"/>
      <c r="G23" s="347"/>
    </row>
    <row r="24" spans="2:7" x14ac:dyDescent="0.25">
      <c r="B24" s="348"/>
      <c r="C24" s="349"/>
      <c r="D24" s="349"/>
      <c r="E24" s="349"/>
      <c r="F24" s="349"/>
      <c r="G24" s="350"/>
    </row>
    <row r="25" spans="2:7" ht="30.75" customHeight="1" thickBot="1" x14ac:dyDescent="0.3">
      <c r="B25" s="351"/>
      <c r="C25" s="352"/>
      <c r="D25" s="352"/>
      <c r="E25" s="352"/>
      <c r="F25" s="352"/>
      <c r="G25" s="353"/>
    </row>
    <row r="26" spans="2:7" x14ac:dyDescent="0.25">
      <c r="B26" s="360" t="s">
        <v>110</v>
      </c>
      <c r="C26" s="361"/>
      <c r="D26" s="361"/>
      <c r="E26" s="361"/>
      <c r="F26" s="361"/>
      <c r="G26" s="362"/>
    </row>
    <row r="27" spans="2:7" x14ac:dyDescent="0.25">
      <c r="B27" s="363"/>
      <c r="C27" s="364"/>
      <c r="D27" s="364"/>
      <c r="E27" s="364"/>
      <c r="F27" s="364"/>
      <c r="G27" s="365"/>
    </row>
    <row r="28" spans="2:7" ht="15.75" thickBot="1" x14ac:dyDescent="0.3">
      <c r="B28" s="366"/>
      <c r="C28" s="367"/>
      <c r="D28" s="367"/>
      <c r="E28" s="367"/>
      <c r="F28" s="367"/>
      <c r="G28" s="368"/>
    </row>
    <row r="31" spans="2:7" x14ac:dyDescent="0.25">
      <c r="B31" s="2"/>
    </row>
  </sheetData>
  <mergeCells count="28">
    <mergeCell ref="E9:F9"/>
    <mergeCell ref="E12:F12"/>
    <mergeCell ref="E13:F13"/>
    <mergeCell ref="E14:F14"/>
    <mergeCell ref="E10:G10"/>
    <mergeCell ref="E11:F11"/>
    <mergeCell ref="C12:D12"/>
    <mergeCell ref="C13:D13"/>
    <mergeCell ref="C14:D14"/>
    <mergeCell ref="C7:D7"/>
    <mergeCell ref="C8:D8"/>
    <mergeCell ref="C9:D9"/>
    <mergeCell ref="C10:D10"/>
    <mergeCell ref="C11:D11"/>
    <mergeCell ref="B26:G28"/>
    <mergeCell ref="C17:D17"/>
    <mergeCell ref="E17:G17"/>
    <mergeCell ref="C18:D18"/>
    <mergeCell ref="E18:G18"/>
    <mergeCell ref="B19:G20"/>
    <mergeCell ref="B23:G25"/>
    <mergeCell ref="C6:D6"/>
    <mergeCell ref="E6:G6"/>
    <mergeCell ref="B2:G2"/>
    <mergeCell ref="C4:D4"/>
    <mergeCell ref="C5:D5"/>
    <mergeCell ref="E4:F4"/>
    <mergeCell ref="E5:F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29" t="s">
        <v>81</v>
      </c>
      <c r="C2" s="330"/>
      <c r="D2" s="330"/>
      <c r="E2" s="331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1365</v>
      </c>
      <c r="D4" s="100" t="s">
        <v>18</v>
      </c>
      <c r="E4" s="133">
        <v>29.3</v>
      </c>
    </row>
    <row r="5" spans="2:8" ht="15.75" thickBot="1" x14ac:dyDescent="0.3">
      <c r="B5" s="24" t="s">
        <v>17</v>
      </c>
      <c r="C5" s="74" t="s">
        <v>32</v>
      </c>
      <c r="D5" s="101" t="s">
        <v>16</v>
      </c>
      <c r="E5" s="134">
        <v>28.4</v>
      </c>
    </row>
    <row r="6" spans="2:8" ht="15.75" thickBot="1" x14ac:dyDescent="0.3">
      <c r="B6" s="23" t="s">
        <v>15</v>
      </c>
      <c r="C6" s="75" t="s">
        <v>14</v>
      </c>
      <c r="D6" s="257" t="s">
        <v>13</v>
      </c>
      <c r="E6" s="260"/>
    </row>
    <row r="7" spans="2:8" x14ac:dyDescent="0.25">
      <c r="B7" s="12" t="s">
        <v>4</v>
      </c>
      <c r="C7" s="52">
        <v>29.3</v>
      </c>
      <c r="D7" s="354">
        <v>28.4</v>
      </c>
      <c r="E7" s="355"/>
    </row>
    <row r="8" spans="2:8" ht="15" customHeight="1" x14ac:dyDescent="0.25">
      <c r="B8" s="8" t="s">
        <v>12</v>
      </c>
      <c r="C8" s="57" t="s">
        <v>10</v>
      </c>
      <c r="D8" s="242" t="s">
        <v>10</v>
      </c>
      <c r="E8" s="245"/>
    </row>
    <row r="9" spans="2:8" x14ac:dyDescent="0.25">
      <c r="B9" s="8" t="s">
        <v>9</v>
      </c>
      <c r="C9" s="57" t="s">
        <v>67</v>
      </c>
      <c r="D9" s="242" t="s">
        <v>67</v>
      </c>
      <c r="E9" s="245"/>
    </row>
    <row r="10" spans="2:8" ht="15.75" thickBot="1" x14ac:dyDescent="0.3">
      <c r="B10" s="16" t="s">
        <v>8</v>
      </c>
      <c r="C10" s="48" t="s">
        <v>7</v>
      </c>
      <c r="D10" s="261" t="s">
        <v>7</v>
      </c>
      <c r="E10" s="289"/>
    </row>
    <row r="11" spans="2:8" x14ac:dyDescent="0.25">
      <c r="B11" s="12" t="s">
        <v>4</v>
      </c>
      <c r="C11" s="52">
        <v>29.3</v>
      </c>
      <c r="D11" s="354">
        <v>28.4</v>
      </c>
      <c r="E11" s="355"/>
    </row>
    <row r="12" spans="2:8" x14ac:dyDescent="0.25">
      <c r="B12" s="8" t="s">
        <v>6</v>
      </c>
      <c r="C12" s="57">
        <v>210</v>
      </c>
      <c r="D12" s="242">
        <v>239</v>
      </c>
      <c r="E12" s="245"/>
    </row>
    <row r="13" spans="2:8" x14ac:dyDescent="0.25">
      <c r="B13" s="19" t="s">
        <v>21</v>
      </c>
      <c r="C13" s="62" t="s">
        <v>68</v>
      </c>
      <c r="D13" s="242" t="s">
        <v>68</v>
      </c>
      <c r="E13" s="245"/>
    </row>
    <row r="14" spans="2:8" ht="15.75" thickBot="1" x14ac:dyDescent="0.3">
      <c r="B14" s="16" t="s">
        <v>5</v>
      </c>
      <c r="C14" s="48">
        <v>24.5</v>
      </c>
      <c r="D14" s="261">
        <v>23.3</v>
      </c>
      <c r="E14" s="289"/>
    </row>
    <row r="15" spans="2:8" x14ac:dyDescent="0.25">
      <c r="B15" s="12" t="s">
        <v>4</v>
      </c>
      <c r="C15" s="65">
        <v>29.3</v>
      </c>
      <c r="D15" s="354">
        <v>28.4</v>
      </c>
      <c r="E15" s="355"/>
    </row>
    <row r="16" spans="2:8" ht="15.75" customHeight="1" x14ac:dyDescent="0.25">
      <c r="B16" s="8" t="s">
        <v>3</v>
      </c>
      <c r="C16" s="57">
        <v>12</v>
      </c>
      <c r="D16" s="242">
        <v>12</v>
      </c>
      <c r="E16" s="245"/>
    </row>
    <row r="17" spans="2:5" x14ac:dyDescent="0.25">
      <c r="B17" s="6" t="s">
        <v>2</v>
      </c>
      <c r="C17" s="98" t="s">
        <v>85</v>
      </c>
      <c r="D17" s="242" t="s">
        <v>84</v>
      </c>
      <c r="E17" s="245"/>
    </row>
    <row r="18" spans="2:5" s="2" customFormat="1" ht="30" customHeight="1" thickBot="1" x14ac:dyDescent="0.3">
      <c r="B18" s="3" t="s">
        <v>1</v>
      </c>
      <c r="C18" s="72" t="s">
        <v>22</v>
      </c>
      <c r="D18" s="264" t="s">
        <v>22</v>
      </c>
      <c r="E18" s="267"/>
    </row>
    <row r="19" spans="2:5" x14ac:dyDescent="0.25">
      <c r="B19" s="268" t="s">
        <v>98</v>
      </c>
      <c r="C19" s="269"/>
      <c r="D19" s="269"/>
      <c r="E19" s="270"/>
    </row>
    <row r="20" spans="2:5" ht="30" customHeight="1" thickBot="1" x14ac:dyDescent="0.3">
      <c r="B20" s="271"/>
      <c r="C20" s="272"/>
      <c r="D20" s="272"/>
      <c r="E20" s="273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37" t="s">
        <v>103</v>
      </c>
      <c r="C23" s="346"/>
      <c r="D23" s="346"/>
      <c r="E23" s="347"/>
    </row>
    <row r="24" spans="2:5" x14ac:dyDescent="0.25">
      <c r="B24" s="348"/>
      <c r="C24" s="349"/>
      <c r="D24" s="349"/>
      <c r="E24" s="350"/>
    </row>
    <row r="25" spans="2:5" ht="15.75" thickBot="1" x14ac:dyDescent="0.3">
      <c r="B25" s="351"/>
      <c r="C25" s="352"/>
      <c r="D25" s="352"/>
      <c r="E25" s="353"/>
    </row>
    <row r="26" spans="2:5" x14ac:dyDescent="0.25">
      <c r="B26" s="337" t="s">
        <v>105</v>
      </c>
      <c r="C26" s="338"/>
      <c r="D26" s="338"/>
      <c r="E26" s="339"/>
    </row>
    <row r="27" spans="2:5" x14ac:dyDescent="0.25">
      <c r="B27" s="340"/>
      <c r="C27" s="341"/>
      <c r="D27" s="341"/>
      <c r="E27" s="342"/>
    </row>
    <row r="28" spans="2:5" ht="15.75" thickBot="1" x14ac:dyDescent="0.3">
      <c r="B28" s="343"/>
      <c r="C28" s="344"/>
      <c r="D28" s="344"/>
      <c r="E28" s="345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329" t="s">
        <v>81</v>
      </c>
      <c r="C2" s="330"/>
      <c r="D2" s="330"/>
      <c r="E2" s="331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1379</v>
      </c>
      <c r="D4" s="104" t="s">
        <v>18</v>
      </c>
      <c r="E4" s="133">
        <v>13.8</v>
      </c>
    </row>
    <row r="5" spans="2:8" ht="15.75" thickBot="1" x14ac:dyDescent="0.3">
      <c r="B5" s="24" t="s">
        <v>17</v>
      </c>
      <c r="C5" s="74" t="s">
        <v>32</v>
      </c>
      <c r="D5" s="105" t="s">
        <v>16</v>
      </c>
      <c r="E5" s="134">
        <v>12.6</v>
      </c>
    </row>
    <row r="6" spans="2:8" ht="15.75" thickBot="1" x14ac:dyDescent="0.3">
      <c r="B6" s="23" t="s">
        <v>15</v>
      </c>
      <c r="C6" s="75" t="s">
        <v>14</v>
      </c>
      <c r="D6" s="257" t="s">
        <v>13</v>
      </c>
      <c r="E6" s="260"/>
    </row>
    <row r="7" spans="2:8" x14ac:dyDescent="0.25">
      <c r="B7" s="12" t="s">
        <v>4</v>
      </c>
      <c r="C7" s="52">
        <v>13.8</v>
      </c>
      <c r="D7" s="354">
        <v>12.6</v>
      </c>
      <c r="E7" s="355"/>
    </row>
    <row r="8" spans="2:8" ht="15" customHeight="1" x14ac:dyDescent="0.25">
      <c r="B8" s="8" t="s">
        <v>12</v>
      </c>
      <c r="C8" s="57" t="s">
        <v>10</v>
      </c>
      <c r="D8" s="242" t="s">
        <v>10</v>
      </c>
      <c r="E8" s="245"/>
    </row>
    <row r="9" spans="2:8" x14ac:dyDescent="0.25">
      <c r="B9" s="8" t="s">
        <v>9</v>
      </c>
      <c r="C9" s="57" t="s">
        <v>67</v>
      </c>
      <c r="D9" s="242" t="s">
        <v>67</v>
      </c>
      <c r="E9" s="245"/>
    </row>
    <row r="10" spans="2:8" ht="15.75" thickBot="1" x14ac:dyDescent="0.3">
      <c r="B10" s="16" t="s">
        <v>8</v>
      </c>
      <c r="C10" s="48" t="s">
        <v>7</v>
      </c>
      <c r="D10" s="261" t="s">
        <v>7</v>
      </c>
      <c r="E10" s="289"/>
    </row>
    <row r="11" spans="2:8" x14ac:dyDescent="0.25">
      <c r="B11" s="12" t="s">
        <v>4</v>
      </c>
      <c r="C11" s="52">
        <v>13.8</v>
      </c>
      <c r="D11" s="354">
        <v>12.6</v>
      </c>
      <c r="E11" s="355"/>
    </row>
    <row r="12" spans="2:8" x14ac:dyDescent="0.25">
      <c r="B12" s="8" t="s">
        <v>6</v>
      </c>
      <c r="C12" s="57">
        <v>239</v>
      </c>
      <c r="D12" s="242">
        <v>159</v>
      </c>
      <c r="E12" s="245"/>
    </row>
    <row r="13" spans="2:8" x14ac:dyDescent="0.25">
      <c r="B13" s="19" t="s">
        <v>21</v>
      </c>
      <c r="C13" s="62" t="s">
        <v>68</v>
      </c>
      <c r="D13" s="332" t="s">
        <v>87</v>
      </c>
      <c r="E13" s="372"/>
    </row>
    <row r="14" spans="2:8" ht="15.75" thickBot="1" x14ac:dyDescent="0.3">
      <c r="B14" s="16" t="s">
        <v>5</v>
      </c>
      <c r="C14" s="48">
        <v>23.3</v>
      </c>
      <c r="D14" s="335">
        <v>25.8</v>
      </c>
      <c r="E14" s="371"/>
    </row>
    <row r="15" spans="2:8" x14ac:dyDescent="0.25">
      <c r="B15" s="12" t="s">
        <v>4</v>
      </c>
      <c r="C15" s="65">
        <v>13.8</v>
      </c>
      <c r="D15" s="354">
        <v>12.6</v>
      </c>
      <c r="E15" s="355"/>
    </row>
    <row r="16" spans="2:8" ht="15.75" customHeight="1" x14ac:dyDescent="0.25">
      <c r="B16" s="8" t="s">
        <v>3</v>
      </c>
      <c r="C16" s="57">
        <v>12</v>
      </c>
      <c r="D16" s="242">
        <v>14</v>
      </c>
      <c r="E16" s="245"/>
    </row>
    <row r="17" spans="2:5" x14ac:dyDescent="0.25">
      <c r="B17" s="6" t="s">
        <v>2</v>
      </c>
      <c r="C17" s="98" t="s">
        <v>72</v>
      </c>
      <c r="D17" s="242" t="s">
        <v>88</v>
      </c>
      <c r="E17" s="245"/>
    </row>
    <row r="18" spans="2:5" s="2" customFormat="1" ht="30" customHeight="1" thickBot="1" x14ac:dyDescent="0.3">
      <c r="B18" s="3" t="s">
        <v>1</v>
      </c>
      <c r="C18" s="72" t="s">
        <v>22</v>
      </c>
      <c r="D18" s="264" t="s">
        <v>22</v>
      </c>
      <c r="E18" s="267"/>
    </row>
    <row r="19" spans="2:5" x14ac:dyDescent="0.25">
      <c r="B19" s="268" t="s">
        <v>97</v>
      </c>
      <c r="C19" s="269"/>
      <c r="D19" s="269"/>
      <c r="E19" s="270"/>
    </row>
    <row r="20" spans="2:5" ht="45" customHeight="1" thickBot="1" x14ac:dyDescent="0.3">
      <c r="B20" s="271"/>
      <c r="C20" s="272"/>
      <c r="D20" s="272"/>
      <c r="E20" s="273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37" t="s">
        <v>106</v>
      </c>
      <c r="C23" s="346"/>
      <c r="D23" s="346"/>
      <c r="E23" s="347"/>
    </row>
    <row r="24" spans="2:5" x14ac:dyDescent="0.25">
      <c r="B24" s="348"/>
      <c r="C24" s="349"/>
      <c r="D24" s="349"/>
      <c r="E24" s="350"/>
    </row>
    <row r="25" spans="2:5" ht="15.75" thickBot="1" x14ac:dyDescent="0.3">
      <c r="B25" s="351"/>
      <c r="C25" s="352"/>
      <c r="D25" s="352"/>
      <c r="E25" s="353"/>
    </row>
    <row r="26" spans="2:5" x14ac:dyDescent="0.25">
      <c r="B26" s="337" t="s">
        <v>105</v>
      </c>
      <c r="C26" s="338"/>
      <c r="D26" s="338"/>
      <c r="E26" s="339"/>
    </row>
    <row r="27" spans="2:5" x14ac:dyDescent="0.25">
      <c r="B27" s="340"/>
      <c r="C27" s="341"/>
      <c r="D27" s="341"/>
      <c r="E27" s="342"/>
    </row>
    <row r="28" spans="2:5" ht="15.75" thickBot="1" x14ac:dyDescent="0.3">
      <c r="B28" s="343"/>
      <c r="C28" s="344"/>
      <c r="D28" s="344"/>
      <c r="E28" s="345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373" t="s">
        <v>89</v>
      </c>
      <c r="C2" s="374"/>
      <c r="D2" s="374"/>
      <c r="E2" s="374"/>
      <c r="F2" s="374"/>
      <c r="G2" s="374"/>
      <c r="H2" s="375"/>
      <c r="K2" s="1"/>
    </row>
    <row r="3" spans="2:11" ht="15.75" thickBot="1" x14ac:dyDescent="0.3"/>
    <row r="4" spans="2:11" x14ac:dyDescent="0.25">
      <c r="B4" s="25" t="s">
        <v>19</v>
      </c>
      <c r="C4" s="249">
        <v>1445</v>
      </c>
      <c r="D4" s="250"/>
      <c r="E4" s="250"/>
      <c r="F4" s="251" t="s">
        <v>18</v>
      </c>
      <c r="G4" s="252"/>
      <c r="H4" s="26">
        <v>21.5</v>
      </c>
    </row>
    <row r="5" spans="2:11" ht="15.75" thickBot="1" x14ac:dyDescent="0.3">
      <c r="B5" s="24" t="s">
        <v>17</v>
      </c>
      <c r="C5" s="253" t="s">
        <v>32</v>
      </c>
      <c r="D5" s="254"/>
      <c r="E5" s="254"/>
      <c r="F5" s="255" t="s">
        <v>16</v>
      </c>
      <c r="G5" s="256"/>
      <c r="H5" s="27"/>
    </row>
    <row r="6" spans="2:11" ht="15.75" thickBot="1" x14ac:dyDescent="0.3">
      <c r="B6" s="23" t="s">
        <v>15</v>
      </c>
      <c r="C6" s="257" t="s">
        <v>14</v>
      </c>
      <c r="D6" s="258"/>
      <c r="E6" s="259"/>
      <c r="F6" s="257" t="s">
        <v>13</v>
      </c>
      <c r="G6" s="258"/>
      <c r="H6" s="260"/>
    </row>
    <row r="7" spans="2:11" x14ac:dyDescent="0.25">
      <c r="B7" s="12" t="s">
        <v>4</v>
      </c>
      <c r="C7" s="354">
        <v>18</v>
      </c>
      <c r="D7" s="359"/>
      <c r="E7" s="40">
        <v>3.5</v>
      </c>
      <c r="F7" s="38"/>
      <c r="G7" s="39"/>
      <c r="H7" s="20"/>
    </row>
    <row r="8" spans="2:11" ht="15" customHeight="1" x14ac:dyDescent="0.25">
      <c r="B8" s="8" t="s">
        <v>12</v>
      </c>
      <c r="C8" s="242" t="s">
        <v>11</v>
      </c>
      <c r="D8" s="244"/>
      <c r="E8" s="43" t="s">
        <v>10</v>
      </c>
      <c r="F8" s="41"/>
      <c r="G8" s="42"/>
      <c r="H8" s="46"/>
    </row>
    <row r="9" spans="2:11" x14ac:dyDescent="0.25">
      <c r="B9" s="8" t="s">
        <v>9</v>
      </c>
      <c r="C9" s="242" t="s">
        <v>33</v>
      </c>
      <c r="D9" s="243"/>
      <c r="E9" s="358"/>
      <c r="F9" s="41"/>
      <c r="G9" s="42"/>
      <c r="H9" s="4"/>
    </row>
    <row r="10" spans="2:11" ht="15.75" thickBot="1" x14ac:dyDescent="0.3">
      <c r="B10" s="16" t="s">
        <v>8</v>
      </c>
      <c r="C10" s="261" t="s">
        <v>7</v>
      </c>
      <c r="D10" s="262"/>
      <c r="E10" s="263"/>
      <c r="F10" s="44"/>
      <c r="G10" s="45"/>
      <c r="H10" s="47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242" t="s">
        <v>75</v>
      </c>
      <c r="D17" s="243"/>
      <c r="E17" s="244"/>
      <c r="F17" s="242"/>
      <c r="G17" s="243"/>
      <c r="H17" s="245"/>
    </row>
    <row r="18" spans="2:8" s="2" customFormat="1" ht="30" customHeight="1" thickBot="1" x14ac:dyDescent="0.3">
      <c r="B18" s="3" t="s">
        <v>1</v>
      </c>
      <c r="C18" s="264" t="s">
        <v>22</v>
      </c>
      <c r="D18" s="265"/>
      <c r="E18" s="266"/>
      <c r="F18" s="264"/>
      <c r="G18" s="265"/>
      <c r="H18" s="267"/>
    </row>
    <row r="19" spans="2:8" x14ac:dyDescent="0.25">
      <c r="B19" s="268" t="s">
        <v>99</v>
      </c>
      <c r="C19" s="269"/>
      <c r="D19" s="269"/>
      <c r="E19" s="269"/>
      <c r="F19" s="269"/>
      <c r="G19" s="269"/>
      <c r="H19" s="270"/>
    </row>
    <row r="20" spans="2:8" ht="15.75" thickBot="1" x14ac:dyDescent="0.3">
      <c r="B20" s="271"/>
      <c r="C20" s="272"/>
      <c r="D20" s="272"/>
      <c r="E20" s="272"/>
      <c r="F20" s="272"/>
      <c r="G20" s="272"/>
      <c r="H20" s="273"/>
    </row>
    <row r="21" spans="2:8" x14ac:dyDescent="0.25">
      <c r="B21" s="32"/>
      <c r="C21" s="32"/>
      <c r="D21" s="32"/>
      <c r="E21" s="32"/>
      <c r="F21" s="32"/>
      <c r="G21" s="32"/>
      <c r="H21" s="32"/>
    </row>
    <row r="22" spans="2:8" ht="15.75" thickBot="1" x14ac:dyDescent="0.3"/>
    <row r="23" spans="2:8" x14ac:dyDescent="0.25">
      <c r="B23" s="283" t="s">
        <v>27</v>
      </c>
      <c r="C23" s="275"/>
      <c r="D23" s="275"/>
      <c r="E23" s="275"/>
      <c r="F23" s="275"/>
      <c r="G23" s="275"/>
      <c r="H23" s="276"/>
    </row>
    <row r="24" spans="2:8" x14ac:dyDescent="0.25">
      <c r="B24" s="277"/>
      <c r="C24" s="278"/>
      <c r="D24" s="278"/>
      <c r="E24" s="278"/>
      <c r="F24" s="278"/>
      <c r="G24" s="278"/>
      <c r="H24" s="279"/>
    </row>
    <row r="25" spans="2:8" ht="15.75" thickBot="1" x14ac:dyDescent="0.3">
      <c r="B25" s="280"/>
      <c r="C25" s="281"/>
      <c r="D25" s="281"/>
      <c r="E25" s="281"/>
      <c r="F25" s="281"/>
      <c r="G25" s="281"/>
      <c r="H25" s="282"/>
    </row>
    <row r="26" spans="2:8" x14ac:dyDescent="0.25">
      <c r="B26" s="283" t="s">
        <v>26</v>
      </c>
      <c r="C26" s="275"/>
      <c r="D26" s="275"/>
      <c r="E26" s="275"/>
      <c r="F26" s="275"/>
      <c r="G26" s="275"/>
      <c r="H26" s="276"/>
    </row>
    <row r="27" spans="2:8" x14ac:dyDescent="0.25">
      <c r="B27" s="277"/>
      <c r="C27" s="278"/>
      <c r="D27" s="278"/>
      <c r="E27" s="278"/>
      <c r="F27" s="278"/>
      <c r="G27" s="278"/>
      <c r="H27" s="279"/>
    </row>
    <row r="28" spans="2:8" ht="15.75" thickBot="1" x14ac:dyDescent="0.3">
      <c r="B28" s="280"/>
      <c r="C28" s="281"/>
      <c r="D28" s="281"/>
      <c r="E28" s="281"/>
      <c r="F28" s="281"/>
      <c r="G28" s="281"/>
      <c r="H28" s="282"/>
    </row>
  </sheetData>
  <mergeCells count="18"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  <mergeCell ref="C6:E6"/>
    <mergeCell ref="F6:H6"/>
    <mergeCell ref="B2:H2"/>
    <mergeCell ref="C4:E4"/>
    <mergeCell ref="F4:G4"/>
    <mergeCell ref="C5:E5"/>
    <mergeCell ref="F5:G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329" t="s">
        <v>81</v>
      </c>
      <c r="C2" s="330"/>
      <c r="D2" s="330"/>
      <c r="E2" s="330"/>
      <c r="F2" s="330"/>
      <c r="G2" s="330"/>
      <c r="H2" s="330"/>
      <c r="I2" s="331"/>
      <c r="L2" s="1" t="s">
        <v>0</v>
      </c>
    </row>
    <row r="3" spans="2:14" ht="15.75" thickBot="1" x14ac:dyDescent="0.3"/>
    <row r="4" spans="2:14" x14ac:dyDescent="0.25">
      <c r="B4" s="25" t="s">
        <v>19</v>
      </c>
      <c r="C4" s="249">
        <v>1455</v>
      </c>
      <c r="D4" s="250"/>
      <c r="E4" s="250"/>
      <c r="F4" s="250"/>
      <c r="G4" s="251" t="s">
        <v>18</v>
      </c>
      <c r="H4" s="252"/>
      <c r="I4" s="133">
        <v>48.3</v>
      </c>
    </row>
    <row r="5" spans="2:14" ht="15.75" thickBot="1" x14ac:dyDescent="0.3">
      <c r="B5" s="24" t="s">
        <v>17</v>
      </c>
      <c r="C5" s="253" t="s">
        <v>32</v>
      </c>
      <c r="D5" s="254"/>
      <c r="E5" s="254"/>
      <c r="F5" s="254"/>
      <c r="G5" s="255" t="s">
        <v>16</v>
      </c>
      <c r="H5" s="256"/>
      <c r="I5" s="134">
        <v>50.3</v>
      </c>
    </row>
    <row r="6" spans="2:14" ht="15.75" thickBot="1" x14ac:dyDescent="0.3">
      <c r="B6" s="23" t="s">
        <v>15</v>
      </c>
      <c r="C6" s="257" t="s">
        <v>14</v>
      </c>
      <c r="D6" s="258"/>
      <c r="E6" s="258"/>
      <c r="F6" s="259"/>
      <c r="G6" s="257" t="s">
        <v>13</v>
      </c>
      <c r="H6" s="258"/>
      <c r="I6" s="260"/>
    </row>
    <row r="7" spans="2:14" x14ac:dyDescent="0.25">
      <c r="B7" s="12" t="s">
        <v>4</v>
      </c>
      <c r="C7" s="354">
        <v>45.9</v>
      </c>
      <c r="D7" s="359"/>
      <c r="E7" s="376">
        <v>2.4</v>
      </c>
      <c r="F7" s="357"/>
      <c r="G7" s="354">
        <v>47.7</v>
      </c>
      <c r="H7" s="359"/>
      <c r="I7" s="20">
        <v>2.6</v>
      </c>
    </row>
    <row r="8" spans="2:14" ht="15" customHeight="1" x14ac:dyDescent="0.25">
      <c r="B8" s="8" t="s">
        <v>12</v>
      </c>
      <c r="C8" s="242" t="s">
        <v>11</v>
      </c>
      <c r="D8" s="244"/>
      <c r="E8" s="377" t="s">
        <v>10</v>
      </c>
      <c r="F8" s="358"/>
      <c r="G8" s="242" t="s">
        <v>11</v>
      </c>
      <c r="H8" s="244"/>
      <c r="I8" s="4" t="s">
        <v>10</v>
      </c>
    </row>
    <row r="9" spans="2:14" x14ac:dyDescent="0.25">
      <c r="B9" s="8" t="s">
        <v>9</v>
      </c>
      <c r="C9" s="242" t="s">
        <v>34</v>
      </c>
      <c r="D9" s="243"/>
      <c r="E9" s="243"/>
      <c r="F9" s="358"/>
      <c r="G9" s="242" t="s">
        <v>34</v>
      </c>
      <c r="H9" s="243"/>
      <c r="I9" s="245"/>
    </row>
    <row r="10" spans="2:14" ht="15.75" thickBot="1" x14ac:dyDescent="0.3">
      <c r="B10" s="16" t="s">
        <v>8</v>
      </c>
      <c r="C10" s="261" t="s">
        <v>7</v>
      </c>
      <c r="D10" s="262"/>
      <c r="E10" s="262"/>
      <c r="F10" s="263"/>
      <c r="G10" s="261" t="s">
        <v>7</v>
      </c>
      <c r="H10" s="262"/>
      <c r="I10" s="289"/>
      <c r="N10" s="28"/>
    </row>
    <row r="11" spans="2:14" s="2" customFormat="1" x14ac:dyDescent="0.25">
      <c r="B11" s="99" t="s">
        <v>4</v>
      </c>
      <c r="C11" s="284">
        <v>20.9</v>
      </c>
      <c r="D11" s="303"/>
      <c r="E11" s="54">
        <v>19.899999999999999</v>
      </c>
      <c r="F11" s="54">
        <v>7.5</v>
      </c>
      <c r="G11" s="52">
        <v>30</v>
      </c>
      <c r="H11" s="54">
        <v>6.8</v>
      </c>
      <c r="I11" s="56">
        <v>13.5</v>
      </c>
    </row>
    <row r="12" spans="2:14" s="2" customFormat="1" ht="45" x14ac:dyDescent="0.25">
      <c r="B12" s="76" t="s">
        <v>6</v>
      </c>
      <c r="C12" s="287">
        <v>157</v>
      </c>
      <c r="D12" s="288"/>
      <c r="E12" s="59">
        <v>207</v>
      </c>
      <c r="F12" s="59">
        <v>107</v>
      </c>
      <c r="G12" s="57">
        <v>247</v>
      </c>
      <c r="H12" s="59">
        <v>167</v>
      </c>
      <c r="I12" s="102" t="s">
        <v>90</v>
      </c>
    </row>
    <row r="13" spans="2:14" s="2" customFormat="1" ht="45" x14ac:dyDescent="0.25">
      <c r="B13" s="69" t="s">
        <v>21</v>
      </c>
      <c r="C13" s="313" t="s">
        <v>76</v>
      </c>
      <c r="D13" s="314"/>
      <c r="E13" s="64" t="s">
        <v>71</v>
      </c>
      <c r="F13" s="59" t="s">
        <v>65</v>
      </c>
      <c r="G13" s="62" t="s">
        <v>74</v>
      </c>
      <c r="H13" s="64" t="s">
        <v>83</v>
      </c>
      <c r="I13" s="102" t="s">
        <v>91</v>
      </c>
    </row>
    <row r="14" spans="2:14" s="2" customFormat="1" ht="45.75" thickBot="1" x14ac:dyDescent="0.3">
      <c r="B14" s="97" t="s">
        <v>5</v>
      </c>
      <c r="C14" s="264" t="s">
        <v>77</v>
      </c>
      <c r="D14" s="266"/>
      <c r="E14" s="50">
        <v>32.299999999999997</v>
      </c>
      <c r="F14" s="50">
        <v>25.6</v>
      </c>
      <c r="G14" s="48">
        <v>29.2</v>
      </c>
      <c r="H14" s="50">
        <v>22.6</v>
      </c>
      <c r="I14" s="111" t="s">
        <v>92</v>
      </c>
    </row>
    <row r="15" spans="2:14" s="2" customFormat="1" x14ac:dyDescent="0.25">
      <c r="B15" s="99" t="s">
        <v>4</v>
      </c>
      <c r="C15" s="65">
        <v>18.399999999999999</v>
      </c>
      <c r="D15" s="67">
        <v>11.5</v>
      </c>
      <c r="E15" s="67">
        <v>7.9</v>
      </c>
      <c r="F15" s="67">
        <v>10.5</v>
      </c>
      <c r="G15" s="65">
        <v>28.3</v>
      </c>
      <c r="H15" s="67">
        <v>7.7</v>
      </c>
      <c r="I15" s="68">
        <v>14.4</v>
      </c>
    </row>
    <row r="16" spans="2:14" s="2" customFormat="1" ht="45" x14ac:dyDescent="0.25">
      <c r="B16" s="76" t="s">
        <v>3</v>
      </c>
      <c r="C16" s="57">
        <v>14</v>
      </c>
      <c r="D16" s="59">
        <v>13</v>
      </c>
      <c r="E16" s="59">
        <v>12</v>
      </c>
      <c r="F16" s="64" t="s">
        <v>78</v>
      </c>
      <c r="G16" s="57">
        <v>15</v>
      </c>
      <c r="H16" s="59">
        <v>14</v>
      </c>
      <c r="I16" s="102" t="s">
        <v>93</v>
      </c>
    </row>
    <row r="17" spans="2:9" x14ac:dyDescent="0.25">
      <c r="B17" s="6" t="s">
        <v>2</v>
      </c>
      <c r="C17" s="242" t="s">
        <v>79</v>
      </c>
      <c r="D17" s="243"/>
      <c r="E17" s="243"/>
      <c r="F17" s="244"/>
      <c r="G17" s="242" t="s">
        <v>94</v>
      </c>
      <c r="H17" s="243"/>
      <c r="I17" s="245"/>
    </row>
    <row r="18" spans="2:9" s="2" customFormat="1" ht="30" customHeight="1" thickBot="1" x14ac:dyDescent="0.3">
      <c r="B18" s="3" t="s">
        <v>1</v>
      </c>
      <c r="C18" s="264" t="s">
        <v>22</v>
      </c>
      <c r="D18" s="265"/>
      <c r="E18" s="265"/>
      <c r="F18" s="266"/>
      <c r="G18" s="264" t="s">
        <v>22</v>
      </c>
      <c r="H18" s="265"/>
      <c r="I18" s="267"/>
    </row>
    <row r="19" spans="2:9" x14ac:dyDescent="0.25">
      <c r="B19" s="268" t="s">
        <v>100</v>
      </c>
      <c r="C19" s="269"/>
      <c r="D19" s="269"/>
      <c r="E19" s="269"/>
      <c r="F19" s="269"/>
      <c r="G19" s="269"/>
      <c r="H19" s="269"/>
      <c r="I19" s="270"/>
    </row>
    <row r="20" spans="2:9" ht="30" customHeight="1" thickBot="1" x14ac:dyDescent="0.3">
      <c r="B20" s="271"/>
      <c r="C20" s="272"/>
      <c r="D20" s="272"/>
      <c r="E20" s="272"/>
      <c r="F20" s="272"/>
      <c r="G20" s="272"/>
      <c r="H20" s="272"/>
      <c r="I20" s="273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37" t="s">
        <v>104</v>
      </c>
      <c r="C23" s="346"/>
      <c r="D23" s="346"/>
      <c r="E23" s="346"/>
      <c r="F23" s="346"/>
      <c r="G23" s="346"/>
      <c r="H23" s="346"/>
      <c r="I23" s="347"/>
    </row>
    <row r="24" spans="2:9" x14ac:dyDescent="0.25">
      <c r="B24" s="348"/>
      <c r="C24" s="349"/>
      <c r="D24" s="349"/>
      <c r="E24" s="349"/>
      <c r="F24" s="349"/>
      <c r="G24" s="349"/>
      <c r="H24" s="349"/>
      <c r="I24" s="350"/>
    </row>
    <row r="25" spans="2:9" ht="15.75" thickBot="1" x14ac:dyDescent="0.3">
      <c r="B25" s="351"/>
      <c r="C25" s="352"/>
      <c r="D25" s="352"/>
      <c r="E25" s="352"/>
      <c r="F25" s="352"/>
      <c r="G25" s="352"/>
      <c r="H25" s="352"/>
      <c r="I25" s="353"/>
    </row>
    <row r="26" spans="2:9" x14ac:dyDescent="0.25">
      <c r="B26" s="337" t="s">
        <v>105</v>
      </c>
      <c r="C26" s="338"/>
      <c r="D26" s="338"/>
      <c r="E26" s="338"/>
      <c r="F26" s="338"/>
      <c r="G26" s="338"/>
      <c r="H26" s="338"/>
      <c r="I26" s="339"/>
    </row>
    <row r="27" spans="2:9" x14ac:dyDescent="0.25">
      <c r="B27" s="340"/>
      <c r="C27" s="341"/>
      <c r="D27" s="341"/>
      <c r="E27" s="341"/>
      <c r="F27" s="341"/>
      <c r="G27" s="341"/>
      <c r="H27" s="341"/>
      <c r="I27" s="342"/>
    </row>
    <row r="28" spans="2:9" ht="15.75" thickBot="1" x14ac:dyDescent="0.3">
      <c r="B28" s="343"/>
      <c r="C28" s="344"/>
      <c r="D28" s="344"/>
      <c r="E28" s="344"/>
      <c r="F28" s="344"/>
      <c r="G28" s="344"/>
      <c r="H28" s="344"/>
      <c r="I28" s="345"/>
    </row>
    <row r="31" spans="2:9" x14ac:dyDescent="0.25">
      <c r="B31" s="2"/>
    </row>
  </sheetData>
  <mergeCells count="28">
    <mergeCell ref="G7:H7"/>
    <mergeCell ref="G8:H8"/>
    <mergeCell ref="G9:I9"/>
    <mergeCell ref="G10:I10"/>
    <mergeCell ref="C11:D11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B26:I28"/>
    <mergeCell ref="C17:F17"/>
    <mergeCell ref="G17:I17"/>
    <mergeCell ref="C18:F18"/>
    <mergeCell ref="G18:I18"/>
    <mergeCell ref="B19:I20"/>
    <mergeCell ref="B23:I25"/>
    <mergeCell ref="C6:F6"/>
    <mergeCell ref="G6:I6"/>
    <mergeCell ref="B2:I2"/>
    <mergeCell ref="C4:F4"/>
    <mergeCell ref="G4:H4"/>
    <mergeCell ref="C5:F5"/>
    <mergeCell ref="G5:H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329" t="s">
        <v>81</v>
      </c>
      <c r="C2" s="330"/>
      <c r="D2" s="330"/>
      <c r="E2" s="330"/>
      <c r="F2" s="330"/>
      <c r="G2" s="331"/>
      <c r="J2" s="1" t="s">
        <v>0</v>
      </c>
    </row>
    <row r="3" spans="2:10" ht="15.75" thickBot="1" x14ac:dyDescent="0.3"/>
    <row r="4" spans="2:10" x14ac:dyDescent="0.25">
      <c r="B4" s="25" t="s">
        <v>19</v>
      </c>
      <c r="C4" s="249">
        <v>1498</v>
      </c>
      <c r="D4" s="250"/>
      <c r="E4" s="251" t="s">
        <v>18</v>
      </c>
      <c r="F4" s="252"/>
      <c r="G4" s="133">
        <v>11.3</v>
      </c>
    </row>
    <row r="5" spans="2:10" ht="15.75" thickBot="1" x14ac:dyDescent="0.3">
      <c r="B5" s="24" t="s">
        <v>17</v>
      </c>
      <c r="C5" s="253" t="s">
        <v>32</v>
      </c>
      <c r="D5" s="254"/>
      <c r="E5" s="255" t="s">
        <v>16</v>
      </c>
      <c r="F5" s="256"/>
      <c r="G5" s="134">
        <v>11.9</v>
      </c>
    </row>
    <row r="6" spans="2:10" ht="15.75" thickBot="1" x14ac:dyDescent="0.3">
      <c r="B6" s="23" t="s">
        <v>15</v>
      </c>
      <c r="C6" s="257" t="s">
        <v>14</v>
      </c>
      <c r="D6" s="259"/>
      <c r="E6" s="257" t="s">
        <v>13</v>
      </c>
      <c r="F6" s="258"/>
      <c r="G6" s="260"/>
    </row>
    <row r="7" spans="2:10" x14ac:dyDescent="0.25">
      <c r="B7" s="12" t="s">
        <v>4</v>
      </c>
      <c r="C7" s="354">
        <v>11.3</v>
      </c>
      <c r="D7" s="357"/>
      <c r="E7" s="354">
        <v>11.9</v>
      </c>
      <c r="F7" s="356"/>
      <c r="G7" s="355"/>
    </row>
    <row r="8" spans="2:10" ht="15" customHeight="1" x14ac:dyDescent="0.25">
      <c r="B8" s="8" t="s">
        <v>12</v>
      </c>
      <c r="C8" s="242" t="s">
        <v>11</v>
      </c>
      <c r="D8" s="358"/>
      <c r="E8" s="242" t="s">
        <v>11</v>
      </c>
      <c r="F8" s="243"/>
      <c r="G8" s="245"/>
    </row>
    <row r="9" spans="2:10" x14ac:dyDescent="0.25">
      <c r="B9" s="8" t="s">
        <v>9</v>
      </c>
      <c r="C9" s="242" t="s">
        <v>34</v>
      </c>
      <c r="D9" s="358"/>
      <c r="E9" s="242" t="s">
        <v>34</v>
      </c>
      <c r="F9" s="243"/>
      <c r="G9" s="245"/>
    </row>
    <row r="10" spans="2:10" ht="15.75" thickBot="1" x14ac:dyDescent="0.3">
      <c r="B10" s="16" t="s">
        <v>8</v>
      </c>
      <c r="C10" s="261" t="s">
        <v>7</v>
      </c>
      <c r="D10" s="263"/>
      <c r="E10" s="261" t="s">
        <v>7</v>
      </c>
      <c r="F10" s="262"/>
      <c r="G10" s="289"/>
    </row>
    <row r="11" spans="2:10" x14ac:dyDescent="0.25">
      <c r="B11" s="12" t="s">
        <v>4</v>
      </c>
      <c r="C11" s="354">
        <v>11.3</v>
      </c>
      <c r="D11" s="357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242">
        <v>207</v>
      </c>
      <c r="D12" s="358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332" t="s">
        <v>71</v>
      </c>
      <c r="D13" s="334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335">
        <v>32.299999999999997</v>
      </c>
      <c r="D14" s="369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242" t="s">
        <v>80</v>
      </c>
      <c r="D17" s="244"/>
      <c r="E17" s="242" t="s">
        <v>95</v>
      </c>
      <c r="F17" s="243"/>
      <c r="G17" s="245"/>
    </row>
    <row r="18" spans="2:7" s="2" customFormat="1" ht="30" customHeight="1" thickBot="1" x14ac:dyDescent="0.3">
      <c r="B18" s="3" t="s">
        <v>1</v>
      </c>
      <c r="C18" s="264" t="s">
        <v>22</v>
      </c>
      <c r="D18" s="266"/>
      <c r="E18" s="264" t="s">
        <v>22</v>
      </c>
      <c r="F18" s="265"/>
      <c r="G18" s="267"/>
    </row>
    <row r="19" spans="2:7" x14ac:dyDescent="0.25">
      <c r="B19" s="268" t="s">
        <v>101</v>
      </c>
      <c r="C19" s="269"/>
      <c r="D19" s="269"/>
      <c r="E19" s="269"/>
      <c r="F19" s="269"/>
      <c r="G19" s="270"/>
    </row>
    <row r="20" spans="2:7" ht="30" customHeight="1" thickBot="1" x14ac:dyDescent="0.3">
      <c r="B20" s="271"/>
      <c r="C20" s="272"/>
      <c r="D20" s="272"/>
      <c r="E20" s="272"/>
      <c r="F20" s="272"/>
      <c r="G20" s="273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78" t="s">
        <v>102</v>
      </c>
      <c r="C23" s="338"/>
      <c r="D23" s="338"/>
      <c r="E23" s="338"/>
      <c r="F23" s="338"/>
      <c r="G23" s="339"/>
    </row>
    <row r="24" spans="2:7" x14ac:dyDescent="0.25">
      <c r="B24" s="340"/>
      <c r="C24" s="341"/>
      <c r="D24" s="341"/>
      <c r="E24" s="341"/>
      <c r="F24" s="341"/>
      <c r="G24" s="342"/>
    </row>
    <row r="25" spans="2:7" ht="15.75" thickBot="1" x14ac:dyDescent="0.3">
      <c r="B25" s="343"/>
      <c r="C25" s="344"/>
      <c r="D25" s="344"/>
      <c r="E25" s="344"/>
      <c r="F25" s="344"/>
      <c r="G25" s="345"/>
    </row>
    <row r="26" spans="2:7" x14ac:dyDescent="0.25">
      <c r="B26" s="337" t="s">
        <v>105</v>
      </c>
      <c r="C26" s="338"/>
      <c r="D26" s="338"/>
      <c r="E26" s="338"/>
      <c r="F26" s="338"/>
      <c r="G26" s="339"/>
    </row>
    <row r="27" spans="2:7" x14ac:dyDescent="0.25">
      <c r="B27" s="340"/>
      <c r="C27" s="341"/>
      <c r="D27" s="341"/>
      <c r="E27" s="341"/>
      <c r="F27" s="341"/>
      <c r="G27" s="342"/>
    </row>
    <row r="28" spans="2:7" ht="15.75" thickBot="1" x14ac:dyDescent="0.3">
      <c r="B28" s="343"/>
      <c r="C28" s="344"/>
      <c r="D28" s="344"/>
      <c r="E28" s="344"/>
      <c r="F28" s="344"/>
      <c r="G28" s="345"/>
    </row>
    <row r="31" spans="2:7" x14ac:dyDescent="0.25">
      <c r="B31" s="2"/>
    </row>
  </sheetData>
  <mergeCells count="26">
    <mergeCell ref="E7:G7"/>
    <mergeCell ref="E8:G8"/>
    <mergeCell ref="E9:G9"/>
    <mergeCell ref="E10:G10"/>
    <mergeCell ref="C12:D12"/>
    <mergeCell ref="C13:D13"/>
    <mergeCell ref="C14:D14"/>
    <mergeCell ref="C7:D7"/>
    <mergeCell ref="C8:D8"/>
    <mergeCell ref="C9:D9"/>
    <mergeCell ref="C10:D10"/>
    <mergeCell ref="C11:D11"/>
    <mergeCell ref="B26:G28"/>
    <mergeCell ref="C17:D17"/>
    <mergeCell ref="E17:G17"/>
    <mergeCell ref="C18:D18"/>
    <mergeCell ref="E18:G18"/>
    <mergeCell ref="B19:G20"/>
    <mergeCell ref="B23:G25"/>
    <mergeCell ref="C6:D6"/>
    <mergeCell ref="E6:G6"/>
    <mergeCell ref="B2:G2"/>
    <mergeCell ref="C4:D4"/>
    <mergeCell ref="E4:F4"/>
    <mergeCell ref="C5:D5"/>
    <mergeCell ref="E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FOR REVIEW</vt:lpstr>
      <vt:lpstr>All Proposed Changes</vt:lpstr>
      <vt:lpstr>SUMMARY</vt:lpstr>
      <vt:lpstr>1156</vt:lpstr>
      <vt:lpstr>2341</vt:lpstr>
      <vt:lpstr>2361</vt:lpstr>
      <vt:lpstr>2394</vt:lpstr>
      <vt:lpstr>2611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2018-03-14T18:43:51Z</dcterms:modified>
</cp:coreProperties>
</file>